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24226"/>
  <mc:AlternateContent xmlns:mc="http://schemas.openxmlformats.org/markup-compatibility/2006">
    <mc:Choice Requires="x15">
      <x15ac:absPath xmlns:x15ac="http://schemas.microsoft.com/office/spreadsheetml/2010/11/ac" url="/Users/inesandreaaguilaraldana/Downloads/"/>
    </mc:Choice>
  </mc:AlternateContent>
  <xr:revisionPtr revIDLastSave="0" documentId="13_ncr:1_{061A6ED5-5B90-874A-B0C2-4BA7749D01B8}" xr6:coauthVersionLast="45" xr6:coauthVersionMax="45" xr10:uidLastSave="{00000000-0000-0000-0000-000000000000}"/>
  <bookViews>
    <workbookView xWindow="0" yWindow="0" windowWidth="27320" windowHeight="15360" tabRatio="646" activeTab="4" xr2:uid="{00000000-000D-0000-FFFF-FFFF00000000}"/>
  </bookViews>
  <sheets>
    <sheet name="Admón. Riesgos" sheetId="1" state="hidden" r:id="rId1"/>
    <sheet name="Mapa Inherente" sheetId="15" state="hidden" r:id="rId2"/>
    <sheet name="Valoracion " sheetId="4" state="hidden" r:id="rId3"/>
    <sheet name="Mapa Residual" sheetId="16" state="hidden" r:id="rId4"/>
    <sheet name="Riesgos Corrupción" sheetId="18" r:id="rId5"/>
    <sheet name="Resumen" sheetId="14" state="hidden" r:id="rId6"/>
    <sheet name="MAPA DE RIESGOS" sheetId="6" state="hidden" r:id="rId7"/>
    <sheet name="Formulacion de controles" sheetId="8" state="hidden" r:id="rId8"/>
  </sheets>
  <definedNames>
    <definedName name="_xlnm._FilterDatabase" localSheetId="0" hidden="1">'Admón. Riesgos'!#REF!</definedName>
    <definedName name="_xlnm._FilterDatabase" localSheetId="4" hidden="1">'Riesgos Corrupción'!$A$10:$R$80</definedName>
    <definedName name="_xlnm.Print_Area" localSheetId="0">'Admón. Riesgos'!$A$1:$O$46</definedName>
    <definedName name="_xlnm.Print_Area" localSheetId="7">'Formulacion de controles'!$A$1:$L$20</definedName>
    <definedName name="_xlnm.Print_Area" localSheetId="4">'Riesgos Corrupción'!$A$1:$Q$80</definedName>
    <definedName name="_xlnm.Print_Area" localSheetId="2">'Valoracion '!$A$1:$R$130</definedName>
    <definedName name="BuiltIn_AutoFilter___3" localSheetId="4">#REF!</definedName>
    <definedName name="BuiltIn_AutoFilter___3">#REF!</definedName>
    <definedName name="clasificacion" localSheetId="4">'Riesgos Corrupción'!#REF!</definedName>
    <definedName name="clasificacion">'Admón. Riesgos'!$P$139:$P$145</definedName>
    <definedName name="_xlnm.Print_Titles" localSheetId="0">'Admón. Riesgos'!$1:$10</definedName>
    <definedName name="_xlnm.Print_Titles" localSheetId="7">'Formulacion de controles'!$A:$B,'Formulacion de controles'!$2:$4</definedName>
    <definedName name="_xlnm.Print_Titles" localSheetId="5">Resumen!$4:$6</definedName>
    <definedName name="_xlnm.Print_Titles" localSheetId="4">'Riesgos Corrupción'!$1:$10</definedName>
    <definedName name="_xlnm.Print_Titles" localSheetId="2">'Valoracion '!$B:$C,'Valoracion '!$1:$10</definedName>
    <definedName name="VALOR" localSheetId="4">'Riesgos Corrupción'!#REF!</definedName>
    <definedName name="VALOR">'Admón. Riesgos'!#REF!</definedName>
  </definedNames>
  <calcPr calcId="191029"/>
</workbook>
</file>

<file path=xl/calcChain.xml><?xml version="1.0" encoding="utf-8"?>
<calcChain xmlns="http://schemas.openxmlformats.org/spreadsheetml/2006/main">
  <c r="M67" i="18" l="1"/>
  <c r="A15" i="18"/>
  <c r="M69" i="18"/>
  <c r="D67" i="18"/>
  <c r="J20" i="18"/>
  <c r="K20" i="18"/>
  <c r="G80" i="18"/>
  <c r="L24" i="18"/>
  <c r="K24" i="18"/>
  <c r="J24" i="18"/>
  <c r="I24" i="18"/>
  <c r="H24" i="18"/>
  <c r="G24" i="18"/>
  <c r="F24" i="18"/>
  <c r="E24" i="18"/>
  <c r="D24" i="18"/>
  <c r="C24" i="18"/>
  <c r="I64" i="18"/>
  <c r="L56" i="18"/>
  <c r="I53" i="18"/>
  <c r="E53" i="18"/>
  <c r="D53" i="18"/>
  <c r="A21" i="18"/>
  <c r="B21" i="18"/>
  <c r="C21" i="18"/>
  <c r="D21" i="18"/>
  <c r="E21" i="18"/>
  <c r="F21" i="18"/>
  <c r="G21" i="18"/>
  <c r="H21" i="18"/>
  <c r="I21" i="18"/>
  <c r="J21" i="18"/>
  <c r="K21" i="18"/>
  <c r="L21" i="18"/>
  <c r="M21" i="18"/>
  <c r="C25" i="18"/>
  <c r="E20" i="18"/>
  <c r="E31" i="14"/>
  <c r="E32" i="14"/>
  <c r="G79" i="18"/>
  <c r="M70" i="18"/>
  <c r="I70" i="18"/>
  <c r="I69" i="18"/>
  <c r="I68" i="18"/>
  <c r="I67" i="18"/>
  <c r="H69" i="18"/>
  <c r="H67" i="18"/>
  <c r="G69" i="18"/>
  <c r="F69" i="18"/>
  <c r="G67" i="18"/>
  <c r="F67" i="18"/>
  <c r="E69" i="18"/>
  <c r="E67" i="18"/>
  <c r="D69" i="18"/>
  <c r="C69" i="18"/>
  <c r="C67" i="18"/>
  <c r="B67" i="18"/>
  <c r="A67" i="18"/>
  <c r="D32" i="14"/>
  <c r="D31" i="14"/>
  <c r="C32" i="14"/>
  <c r="C31" i="14"/>
  <c r="C63" i="4"/>
  <c r="Q63" i="4"/>
  <c r="B65" i="4"/>
  <c r="B63" i="4"/>
  <c r="B60" i="4"/>
  <c r="D30" i="14" s="1"/>
  <c r="B59" i="4"/>
  <c r="D29" i="14" s="1"/>
  <c r="A63" i="4"/>
  <c r="M65" i="18"/>
  <c r="M66" i="18"/>
  <c r="M64" i="18"/>
  <c r="J64" i="18"/>
  <c r="I65" i="18"/>
  <c r="I66" i="18"/>
  <c r="H64" i="18"/>
  <c r="G64" i="18"/>
  <c r="F64" i="18"/>
  <c r="E64" i="18"/>
  <c r="D64" i="18"/>
  <c r="C64" i="18"/>
  <c r="B64" i="18"/>
  <c r="A64" i="18"/>
  <c r="E30" i="14"/>
  <c r="C60" i="4"/>
  <c r="Q60" i="4"/>
  <c r="A60" i="4"/>
  <c r="C30" i="14"/>
  <c r="M63" i="18"/>
  <c r="I63" i="18"/>
  <c r="A63" i="18"/>
  <c r="O29" i="14"/>
  <c r="E28" i="14"/>
  <c r="E29" i="14"/>
  <c r="C29" i="14"/>
  <c r="C59" i="4"/>
  <c r="Q59" i="4" s="1"/>
  <c r="A59" i="4"/>
  <c r="M60" i="18"/>
  <c r="M61" i="18"/>
  <c r="M62" i="18"/>
  <c r="M59" i="18"/>
  <c r="I60" i="18"/>
  <c r="I61" i="18"/>
  <c r="I62" i="18"/>
  <c r="I59" i="18"/>
  <c r="L59" i="18"/>
  <c r="J59" i="18"/>
  <c r="K59" i="18"/>
  <c r="M57" i="18"/>
  <c r="M58" i="18"/>
  <c r="M56" i="18"/>
  <c r="I57" i="18"/>
  <c r="I58" i="18"/>
  <c r="I56" i="18"/>
  <c r="H59" i="18"/>
  <c r="G59" i="18"/>
  <c r="F59" i="18"/>
  <c r="E59" i="18"/>
  <c r="D59" i="18"/>
  <c r="B56" i="18"/>
  <c r="C59" i="18"/>
  <c r="A56" i="18"/>
  <c r="C28" i="14"/>
  <c r="C55" i="4"/>
  <c r="Q55" i="4" s="1"/>
  <c r="B55" i="4"/>
  <c r="D28" i="14" s="1"/>
  <c r="B51" i="4"/>
  <c r="D27" i="14" s="1"/>
  <c r="A51" i="4"/>
  <c r="M32" i="1"/>
  <c r="L32" i="1"/>
  <c r="J32" i="1"/>
  <c r="A53" i="18"/>
  <c r="A49" i="4"/>
  <c r="E56" i="18"/>
  <c r="D56" i="18"/>
  <c r="A48" i="18"/>
  <c r="A44" i="4"/>
  <c r="E45" i="18"/>
  <c r="D45" i="18"/>
  <c r="B45" i="18"/>
  <c r="A45" i="18"/>
  <c r="A41" i="4"/>
  <c r="B41" i="4"/>
  <c r="D22" i="14" s="1"/>
  <c r="M43" i="18"/>
  <c r="M44" i="18"/>
  <c r="I43" i="18"/>
  <c r="I44" i="18"/>
  <c r="A38" i="4"/>
  <c r="A36" i="4"/>
  <c r="M33" i="18"/>
  <c r="M34" i="18"/>
  <c r="M35" i="18"/>
  <c r="I33" i="18"/>
  <c r="I34" i="18"/>
  <c r="I36" i="18"/>
  <c r="M30" i="18"/>
  <c r="A30" i="4"/>
  <c r="M28" i="18"/>
  <c r="M29" i="18"/>
  <c r="M27" i="18"/>
  <c r="K27" i="18"/>
  <c r="J27" i="18"/>
  <c r="B27" i="18"/>
  <c r="A27" i="18"/>
  <c r="A27" i="4"/>
  <c r="M26" i="18"/>
  <c r="I26" i="18"/>
  <c r="A21" i="4"/>
  <c r="A18" i="4"/>
  <c r="B17" i="18"/>
  <c r="A17" i="18"/>
  <c r="A17" i="4"/>
  <c r="M16" i="18"/>
  <c r="M15" i="18"/>
  <c r="I15" i="18"/>
  <c r="A15" i="4"/>
  <c r="E11" i="18"/>
  <c r="A11" i="4"/>
  <c r="M53" i="18"/>
  <c r="M77" i="18"/>
  <c r="M45" i="18"/>
  <c r="M46" i="18"/>
  <c r="M47" i="18"/>
  <c r="M48" i="18"/>
  <c r="M40" i="18"/>
  <c r="M41" i="18"/>
  <c r="M42" i="18"/>
  <c r="M37" i="18"/>
  <c r="M32" i="18"/>
  <c r="G78" i="18"/>
  <c r="H129" i="4"/>
  <c r="H130" i="4"/>
  <c r="H128" i="4"/>
  <c r="L63" i="18"/>
  <c r="K63" i="18"/>
  <c r="J63" i="18"/>
  <c r="L20" i="18"/>
  <c r="L18" i="18"/>
  <c r="K18" i="18"/>
  <c r="J18" i="18"/>
  <c r="M18" i="18"/>
  <c r="M19" i="18"/>
  <c r="I19" i="18"/>
  <c r="I20" i="18"/>
  <c r="I18" i="18"/>
  <c r="L20" i="4"/>
  <c r="F12" i="14" s="1"/>
  <c r="N20" i="4"/>
  <c r="G12" i="14" s="1"/>
  <c r="L32" i="18"/>
  <c r="K32" i="18"/>
  <c r="J32" i="18"/>
  <c r="I32" i="18"/>
  <c r="L42" i="18"/>
  <c r="K42" i="18"/>
  <c r="J42" i="18"/>
  <c r="I42" i="18"/>
  <c r="L45" i="18"/>
  <c r="K45" i="18"/>
  <c r="J45" i="18"/>
  <c r="I46" i="18"/>
  <c r="I47" i="18"/>
  <c r="M25" i="18"/>
  <c r="L25" i="18"/>
  <c r="K25" i="18"/>
  <c r="J25" i="18"/>
  <c r="I27" i="18"/>
  <c r="I25" i="18"/>
  <c r="L17" i="18"/>
  <c r="K17" i="18"/>
  <c r="J17" i="18"/>
  <c r="M17" i="18"/>
  <c r="L15" i="18"/>
  <c r="K15" i="18"/>
  <c r="J15" i="18"/>
  <c r="L13" i="18"/>
  <c r="K13" i="18"/>
  <c r="J13" i="18"/>
  <c r="K11" i="18"/>
  <c r="J11" i="18"/>
  <c r="M13" i="18"/>
  <c r="M14" i="18"/>
  <c r="I14" i="18"/>
  <c r="I13" i="18"/>
  <c r="M12" i="18"/>
  <c r="M11" i="18"/>
  <c r="E63" i="18"/>
  <c r="M72" i="18"/>
  <c r="M71" i="18"/>
  <c r="L69" i="18"/>
  <c r="K69" i="18"/>
  <c r="J69" i="18"/>
  <c r="L67" i="18"/>
  <c r="K67" i="18"/>
  <c r="J67" i="18"/>
  <c r="L64" i="18"/>
  <c r="K64" i="18"/>
  <c r="M73" i="18"/>
  <c r="M74" i="18"/>
  <c r="M75" i="18"/>
  <c r="M76" i="18"/>
  <c r="G71" i="18"/>
  <c r="F71" i="18"/>
  <c r="L71" i="18"/>
  <c r="K71" i="18"/>
  <c r="J71" i="18"/>
  <c r="I72" i="18"/>
  <c r="L52" i="18"/>
  <c r="K52" i="18"/>
  <c r="J52" i="18"/>
  <c r="M50" i="18"/>
  <c r="M51" i="18"/>
  <c r="M52" i="18"/>
  <c r="M49" i="18"/>
  <c r="L50" i="18"/>
  <c r="K50" i="18"/>
  <c r="J50" i="18"/>
  <c r="L48" i="18"/>
  <c r="K48" i="18"/>
  <c r="J48" i="18"/>
  <c r="I51" i="18"/>
  <c r="I49" i="18"/>
  <c r="K56" i="18"/>
  <c r="J56" i="18"/>
  <c r="L53" i="18"/>
  <c r="K53" i="18"/>
  <c r="J53" i="18"/>
  <c r="L30" i="18"/>
  <c r="K30" i="18"/>
  <c r="J30" i="18"/>
  <c r="I30" i="18"/>
  <c r="L37" i="18"/>
  <c r="K37" i="18"/>
  <c r="J37" i="18"/>
  <c r="L75" i="18"/>
  <c r="K75" i="18"/>
  <c r="J75" i="18"/>
  <c r="J73" i="18"/>
  <c r="K73" i="18"/>
  <c r="L73" i="18"/>
  <c r="I75" i="18"/>
  <c r="B129" i="4"/>
  <c r="B130" i="4"/>
  <c r="B128" i="4"/>
  <c r="L40" i="18"/>
  <c r="K40" i="18"/>
  <c r="J40" i="18"/>
  <c r="I37" i="18"/>
  <c r="I40" i="18"/>
  <c r="I41" i="18"/>
  <c r="I45" i="18"/>
  <c r="I48" i="18"/>
  <c r="I50" i="18"/>
  <c r="I52" i="18"/>
  <c r="L27" i="18"/>
  <c r="I12" i="18"/>
  <c r="L77" i="18"/>
  <c r="K77" i="18"/>
  <c r="J77" i="18"/>
  <c r="I74" i="18"/>
  <c r="C13" i="4"/>
  <c r="Q13" i="4" s="1"/>
  <c r="C15" i="4"/>
  <c r="Q15" i="4" s="1"/>
  <c r="C17" i="4"/>
  <c r="Q17" i="4" s="1"/>
  <c r="C18" i="4"/>
  <c r="Q18" i="4" s="1"/>
  <c r="C20" i="4"/>
  <c r="Q20" i="4" s="1"/>
  <c r="C21" i="4"/>
  <c r="Q21" i="4" s="1"/>
  <c r="C24" i="4"/>
  <c r="Q24" i="4" s="1"/>
  <c r="C25" i="4"/>
  <c r="Q25" i="4" s="1"/>
  <c r="C27" i="4"/>
  <c r="Q27" i="4" s="1"/>
  <c r="C30" i="4"/>
  <c r="Q30" i="4" s="1"/>
  <c r="C31" i="4"/>
  <c r="Q31" i="4" s="1"/>
  <c r="C35" i="4"/>
  <c r="Q35" i="4"/>
  <c r="C36" i="4"/>
  <c r="Q36" i="4"/>
  <c r="C38" i="4"/>
  <c r="Q38" i="4"/>
  <c r="C41" i="4"/>
  <c r="Q41" i="4" s="1"/>
  <c r="C44" i="4"/>
  <c r="Q44" i="4" s="1"/>
  <c r="C46" i="4"/>
  <c r="Q46" i="4" s="1"/>
  <c r="C48" i="4"/>
  <c r="Q48" i="4" s="1"/>
  <c r="C49" i="4"/>
  <c r="Q49" i="4" s="1"/>
  <c r="C51" i="4"/>
  <c r="Q51" i="4" s="1"/>
  <c r="C65" i="4"/>
  <c r="Q65" i="4" s="1"/>
  <c r="C67" i="4"/>
  <c r="Q67" i="4" s="1"/>
  <c r="C69" i="4"/>
  <c r="Q69" i="4" s="1"/>
  <c r="C71" i="4"/>
  <c r="Q71" i="4" s="1"/>
  <c r="C73" i="4"/>
  <c r="Q73" i="4" s="1"/>
  <c r="O8" i="14"/>
  <c r="O9" i="14"/>
  <c r="O10" i="14"/>
  <c r="O11" i="14"/>
  <c r="O12" i="14"/>
  <c r="O13" i="14"/>
  <c r="O14" i="14"/>
  <c r="O15" i="14"/>
  <c r="O16" i="14"/>
  <c r="O17" i="14"/>
  <c r="O18" i="14"/>
  <c r="O19" i="14"/>
  <c r="O20" i="14"/>
  <c r="O21" i="14"/>
  <c r="O22" i="14"/>
  <c r="O23" i="14"/>
  <c r="O24" i="14"/>
  <c r="O25" i="14"/>
  <c r="O26" i="14"/>
  <c r="O27" i="14"/>
  <c r="O28" i="14"/>
  <c r="O30" i="14"/>
  <c r="O31" i="14"/>
  <c r="O32" i="14"/>
  <c r="O33" i="14"/>
  <c r="O34" i="14"/>
  <c r="O35" i="14"/>
  <c r="O36" i="14"/>
  <c r="O37" i="14"/>
  <c r="O7" i="14"/>
  <c r="E8" i="14"/>
  <c r="E9" i="14"/>
  <c r="E10" i="14"/>
  <c r="E11" i="14"/>
  <c r="E12" i="14"/>
  <c r="E13" i="14"/>
  <c r="E14" i="14"/>
  <c r="E15" i="14"/>
  <c r="E16" i="14"/>
  <c r="E17" i="14"/>
  <c r="E18" i="14"/>
  <c r="E19" i="14"/>
  <c r="E20" i="14"/>
  <c r="E21" i="14"/>
  <c r="E22" i="14"/>
  <c r="E23" i="14"/>
  <c r="E24" i="14"/>
  <c r="E25" i="14"/>
  <c r="E26" i="14"/>
  <c r="E27" i="14"/>
  <c r="E33" i="14"/>
  <c r="E34" i="14"/>
  <c r="E35" i="14"/>
  <c r="E36" i="14"/>
  <c r="E37" i="14"/>
  <c r="E7" i="14"/>
  <c r="C42" i="18"/>
  <c r="C45" i="18"/>
  <c r="C48" i="18"/>
  <c r="C50" i="18"/>
  <c r="C52" i="18"/>
  <c r="C53" i="18"/>
  <c r="C56" i="18"/>
  <c r="C63" i="18"/>
  <c r="C71" i="18"/>
  <c r="C73" i="18"/>
  <c r="C75" i="18"/>
  <c r="C77" i="18"/>
  <c r="C40" i="18"/>
  <c r="AA27" i="16"/>
  <c r="AA28" i="16"/>
  <c r="AA29" i="16"/>
  <c r="AA30" i="16"/>
  <c r="AA31" i="16"/>
  <c r="AA20" i="16"/>
  <c r="AA21" i="16"/>
  <c r="AA22" i="16"/>
  <c r="AA23" i="16"/>
  <c r="AA13" i="16"/>
  <c r="AA14" i="16"/>
  <c r="AA15" i="16"/>
  <c r="AA16" i="16"/>
  <c r="AA6" i="16"/>
  <c r="AA7" i="16"/>
  <c r="AA8" i="16"/>
  <c r="AA9" i="16"/>
  <c r="AA10" i="16"/>
  <c r="K6" i="16"/>
  <c r="K7" i="16"/>
  <c r="K8" i="16"/>
  <c r="K9" i="16"/>
  <c r="K10" i="16"/>
  <c r="AA34" i="16"/>
  <c r="AA35" i="16"/>
  <c r="AA36" i="16"/>
  <c r="AA37" i="16"/>
  <c r="S34" i="16"/>
  <c r="S35" i="16"/>
  <c r="S36" i="16"/>
  <c r="S37" i="16"/>
  <c r="E13" i="18"/>
  <c r="F13" i="18"/>
  <c r="G13" i="18"/>
  <c r="H13" i="18"/>
  <c r="E15" i="18"/>
  <c r="F15" i="18"/>
  <c r="G15" i="18"/>
  <c r="H15" i="18"/>
  <c r="E17" i="18"/>
  <c r="F17" i="18"/>
  <c r="G17" i="18"/>
  <c r="H17" i="18"/>
  <c r="I17" i="18"/>
  <c r="E18" i="18"/>
  <c r="F18" i="18"/>
  <c r="G18" i="18"/>
  <c r="H18" i="18"/>
  <c r="F20" i="18"/>
  <c r="G20" i="18"/>
  <c r="H20" i="18"/>
  <c r="E25" i="18"/>
  <c r="F25" i="18"/>
  <c r="G25" i="18"/>
  <c r="H25" i="18"/>
  <c r="E27" i="18"/>
  <c r="F27" i="18"/>
  <c r="G27" i="18"/>
  <c r="H27" i="18"/>
  <c r="E30" i="18"/>
  <c r="F30" i="18"/>
  <c r="G30" i="18"/>
  <c r="H30" i="18"/>
  <c r="E32" i="18"/>
  <c r="F32" i="18"/>
  <c r="G32" i="18"/>
  <c r="H32" i="18"/>
  <c r="E37" i="18"/>
  <c r="F37" i="18"/>
  <c r="G37" i="18"/>
  <c r="H37" i="18"/>
  <c r="E40" i="18"/>
  <c r="F40" i="18"/>
  <c r="G40" i="18"/>
  <c r="H40" i="18"/>
  <c r="E42" i="18"/>
  <c r="F42" i="18"/>
  <c r="G42" i="18"/>
  <c r="H42" i="18"/>
  <c r="F45" i="18"/>
  <c r="G45" i="18"/>
  <c r="H45" i="18"/>
  <c r="E48" i="18"/>
  <c r="F48" i="18"/>
  <c r="G48" i="18"/>
  <c r="H48" i="18"/>
  <c r="E50" i="18"/>
  <c r="F50" i="18"/>
  <c r="G50" i="18"/>
  <c r="H50" i="18"/>
  <c r="E52" i="18"/>
  <c r="F52" i="18"/>
  <c r="G52" i="18"/>
  <c r="H52" i="18"/>
  <c r="F53" i="18"/>
  <c r="G53" i="18"/>
  <c r="H53" i="18"/>
  <c r="F56" i="18"/>
  <c r="G56" i="18"/>
  <c r="H56" i="18"/>
  <c r="F63" i="18"/>
  <c r="G63" i="18"/>
  <c r="H63" i="18"/>
  <c r="E71" i="18"/>
  <c r="H71" i="18"/>
  <c r="I71" i="18"/>
  <c r="E73" i="18"/>
  <c r="F73" i="18"/>
  <c r="G73" i="18"/>
  <c r="H73" i="18"/>
  <c r="I73" i="18"/>
  <c r="E75" i="18"/>
  <c r="F75" i="18"/>
  <c r="G75" i="18"/>
  <c r="H75" i="18"/>
  <c r="E77" i="18"/>
  <c r="F77" i="18"/>
  <c r="G77" i="18"/>
  <c r="H77" i="18"/>
  <c r="I77" i="18"/>
  <c r="D13" i="18"/>
  <c r="D15" i="18"/>
  <c r="D17" i="18"/>
  <c r="D18" i="18"/>
  <c r="D25" i="18"/>
  <c r="D27" i="18"/>
  <c r="D30" i="18"/>
  <c r="D32" i="18"/>
  <c r="D37" i="18"/>
  <c r="D40" i="18"/>
  <c r="D42" i="18"/>
  <c r="D48" i="18"/>
  <c r="D50" i="18"/>
  <c r="D52" i="18"/>
  <c r="D63" i="18"/>
  <c r="D71" i="18"/>
  <c r="D73" i="18"/>
  <c r="D75" i="18"/>
  <c r="D77" i="18"/>
  <c r="A18" i="18"/>
  <c r="A30" i="18"/>
  <c r="A40" i="18"/>
  <c r="A42" i="18"/>
  <c r="A71" i="18"/>
  <c r="A73" i="18"/>
  <c r="B15" i="18"/>
  <c r="B18" i="18"/>
  <c r="B30" i="18"/>
  <c r="B40" i="18"/>
  <c r="B42" i="18"/>
  <c r="B48" i="18"/>
  <c r="B53" i="18"/>
  <c r="B63" i="18"/>
  <c r="B71" i="18"/>
  <c r="B73" i="18"/>
  <c r="N13" i="4"/>
  <c r="G8" i="14" s="1"/>
  <c r="N15" i="4"/>
  <c r="G9" i="14" s="1"/>
  <c r="N17" i="4"/>
  <c r="G10" i="14" s="1"/>
  <c r="N18" i="4"/>
  <c r="G11" i="14" s="1"/>
  <c r="N21" i="4"/>
  <c r="G13" i="14" s="1"/>
  <c r="N24" i="4"/>
  <c r="G14" i="14" s="1"/>
  <c r="N25" i="4"/>
  <c r="G15" i="14" s="1"/>
  <c r="N27" i="4"/>
  <c r="G16" i="14" s="1"/>
  <c r="N30" i="4"/>
  <c r="G17" i="14" s="1"/>
  <c r="N31" i="4"/>
  <c r="G18" i="14" s="1"/>
  <c r="N35" i="4"/>
  <c r="G19" i="14" s="1"/>
  <c r="N36" i="4"/>
  <c r="G20" i="14" s="1"/>
  <c r="N38" i="4"/>
  <c r="G21" i="14" s="1"/>
  <c r="N41" i="4"/>
  <c r="G22" i="14" s="1"/>
  <c r="N44" i="4"/>
  <c r="G23" i="14" s="1"/>
  <c r="N46" i="4"/>
  <c r="G24" i="14" s="1"/>
  <c r="N48" i="4"/>
  <c r="G25" i="14" s="1"/>
  <c r="N49" i="4"/>
  <c r="G26" i="14" s="1"/>
  <c r="N51" i="4"/>
  <c r="G27" i="14" s="1"/>
  <c r="N55" i="4"/>
  <c r="G28" i="14" s="1"/>
  <c r="N28" i="14" s="1"/>
  <c r="N59" i="4"/>
  <c r="G30" i="14" s="1"/>
  <c r="N60" i="4"/>
  <c r="G31" i="14" s="1"/>
  <c r="N63" i="4"/>
  <c r="G32" i="14"/>
  <c r="N65" i="4"/>
  <c r="G33" i="14" s="1"/>
  <c r="N67" i="4"/>
  <c r="G34" i="14" s="1"/>
  <c r="N69" i="4"/>
  <c r="G35" i="14" s="1"/>
  <c r="N71" i="4"/>
  <c r="G36" i="14" s="1"/>
  <c r="N73" i="4"/>
  <c r="G37" i="14" s="1"/>
  <c r="L13" i="4"/>
  <c r="F8" i="14" s="1"/>
  <c r="L15" i="4"/>
  <c r="F9" i="14" s="1"/>
  <c r="L17" i="4"/>
  <c r="F10" i="14" s="1"/>
  <c r="L18" i="4"/>
  <c r="F11" i="14" s="1"/>
  <c r="L21" i="4"/>
  <c r="F13" i="14" s="1"/>
  <c r="L24" i="4"/>
  <c r="F14" i="14"/>
  <c r="L25" i="4"/>
  <c r="F15" i="14" s="1"/>
  <c r="N15" i="14" s="1"/>
  <c r="L27" i="4"/>
  <c r="F16" i="14" s="1"/>
  <c r="L30" i="4"/>
  <c r="F17" i="14" s="1"/>
  <c r="L31" i="4"/>
  <c r="F18" i="14"/>
  <c r="L35" i="4"/>
  <c r="F19" i="14"/>
  <c r="L36" i="4"/>
  <c r="F20" i="14" s="1"/>
  <c r="L38" i="4"/>
  <c r="F21" i="14" s="1"/>
  <c r="L41" i="4"/>
  <c r="F22" i="14"/>
  <c r="L44" i="4"/>
  <c r="F23" i="14"/>
  <c r="L46" i="4"/>
  <c r="F24" i="14" s="1"/>
  <c r="L48" i="4"/>
  <c r="F25" i="14" s="1"/>
  <c r="L49" i="4"/>
  <c r="F26" i="14"/>
  <c r="N26" i="14" s="1"/>
  <c r="L51" i="4"/>
  <c r="F27" i="14"/>
  <c r="L55" i="4"/>
  <c r="F28" i="14" s="1"/>
  <c r="L59" i="4"/>
  <c r="F29" i="14" s="1"/>
  <c r="L60" i="4"/>
  <c r="F31" i="14"/>
  <c r="L63" i="4"/>
  <c r="F32" i="14"/>
  <c r="L65" i="4"/>
  <c r="F33" i="14" s="1"/>
  <c r="L67" i="4"/>
  <c r="F34" i="14" s="1"/>
  <c r="L69" i="4"/>
  <c r="F35" i="14"/>
  <c r="L71" i="4"/>
  <c r="F36" i="14"/>
  <c r="L73" i="4"/>
  <c r="F37" i="14" s="1"/>
  <c r="A75" i="4"/>
  <c r="A76" i="4"/>
  <c r="A77" i="4"/>
  <c r="C74" i="4"/>
  <c r="Q74" i="4"/>
  <c r="C75" i="4"/>
  <c r="Q75" i="4" s="1"/>
  <c r="C76" i="4"/>
  <c r="Q76" i="4" s="1"/>
  <c r="C77" i="4"/>
  <c r="Q77" i="4" s="1"/>
  <c r="C78" i="4"/>
  <c r="Q78" i="4" s="1"/>
  <c r="C79" i="4"/>
  <c r="Q79" i="4" s="1"/>
  <c r="C80" i="4"/>
  <c r="Q80" i="4" s="1"/>
  <c r="C81" i="4"/>
  <c r="Q81" i="4" s="1"/>
  <c r="C82" i="4"/>
  <c r="Q82" i="4" s="1"/>
  <c r="C83" i="4"/>
  <c r="Q83" i="4" s="1"/>
  <c r="C84" i="4"/>
  <c r="Q84" i="4" s="1"/>
  <c r="C85" i="4"/>
  <c r="Q85" i="4" s="1"/>
  <c r="C86" i="4"/>
  <c r="Q86" i="4" s="1"/>
  <c r="C87" i="4"/>
  <c r="Q87" i="4" s="1"/>
  <c r="C88" i="4"/>
  <c r="Q88" i="4" s="1"/>
  <c r="C89" i="4"/>
  <c r="Q89" i="4"/>
  <c r="C90" i="4"/>
  <c r="Q90" i="4" s="1"/>
  <c r="C91" i="4"/>
  <c r="Q91" i="4" s="1"/>
  <c r="C92" i="4"/>
  <c r="Q92" i="4" s="1"/>
  <c r="C93" i="4"/>
  <c r="Q93" i="4" s="1"/>
  <c r="C94" i="4"/>
  <c r="Q94" i="4" s="1"/>
  <c r="C95" i="4"/>
  <c r="Q95" i="4" s="1"/>
  <c r="C96" i="4"/>
  <c r="Q96" i="4"/>
  <c r="C97" i="4"/>
  <c r="Q97" i="4" s="1"/>
  <c r="C98" i="4"/>
  <c r="Q98" i="4" s="1"/>
  <c r="C99" i="4"/>
  <c r="Q99" i="4" s="1"/>
  <c r="C100" i="4"/>
  <c r="Q100" i="4" s="1"/>
  <c r="C101" i="4"/>
  <c r="Q101" i="4" s="1"/>
  <c r="C102" i="4"/>
  <c r="Q102" i="4" s="1"/>
  <c r="C103" i="4"/>
  <c r="Q103" i="4" s="1"/>
  <c r="C104" i="4"/>
  <c r="Q104" i="4"/>
  <c r="C105" i="4"/>
  <c r="Q105" i="4"/>
  <c r="C106" i="4"/>
  <c r="Q106" i="4"/>
  <c r="C107" i="4"/>
  <c r="Q107" i="4" s="1"/>
  <c r="C108" i="4"/>
  <c r="Q108" i="4" s="1"/>
  <c r="C109" i="4"/>
  <c r="Q109" i="4" s="1"/>
  <c r="C110" i="4"/>
  <c r="Q110" i="4" s="1"/>
  <c r="C111" i="4"/>
  <c r="Q111" i="4" s="1"/>
  <c r="C112" i="4"/>
  <c r="Q112" i="4" s="1"/>
  <c r="C113" i="4"/>
  <c r="Q113" i="4" s="1"/>
  <c r="C114" i="4"/>
  <c r="Q114" i="4" s="1"/>
  <c r="C115" i="4"/>
  <c r="Q115" i="4" s="1"/>
  <c r="C116" i="4"/>
  <c r="Q116" i="4" s="1"/>
  <c r="C117" i="4"/>
  <c r="Q117" i="4" s="1"/>
  <c r="C118" i="4"/>
  <c r="Q118" i="4" s="1"/>
  <c r="C119" i="4"/>
  <c r="Q119" i="4" s="1"/>
  <c r="C120" i="4"/>
  <c r="Q120" i="4" s="1"/>
  <c r="C121" i="4"/>
  <c r="Q121" i="4"/>
  <c r="C122" i="4"/>
  <c r="Q122" i="4" s="1"/>
  <c r="C123" i="4"/>
  <c r="Q123" i="4" s="1"/>
  <c r="C124" i="4"/>
  <c r="Q124" i="4" s="1"/>
  <c r="C125" i="4"/>
  <c r="Q125" i="4" s="1"/>
  <c r="C126" i="4"/>
  <c r="Q126" i="4" s="1"/>
  <c r="C127" i="4"/>
  <c r="B13" i="4"/>
  <c r="D8" i="14" s="1"/>
  <c r="B15" i="4"/>
  <c r="D9" i="14" s="1"/>
  <c r="B17" i="4"/>
  <c r="D10" i="14" s="1"/>
  <c r="B18" i="4"/>
  <c r="D11" i="14" s="1"/>
  <c r="B20" i="4"/>
  <c r="D12" i="14" s="1"/>
  <c r="B21" i="4"/>
  <c r="D13" i="14" s="1"/>
  <c r="B24" i="4"/>
  <c r="D14" i="14" s="1"/>
  <c r="B25" i="4"/>
  <c r="D15" i="14" s="1"/>
  <c r="B27" i="4"/>
  <c r="D16" i="14" s="1"/>
  <c r="B30" i="4"/>
  <c r="D17" i="14" s="1"/>
  <c r="B31" i="4"/>
  <c r="D18" i="14" s="1"/>
  <c r="B35" i="4"/>
  <c r="D19" i="14" s="1"/>
  <c r="B36" i="4"/>
  <c r="D20" i="14" s="1"/>
  <c r="B38" i="4"/>
  <c r="D21" i="14" s="1"/>
  <c r="B44" i="4"/>
  <c r="D23" i="14" s="1"/>
  <c r="B46" i="4"/>
  <c r="D24" i="14" s="1"/>
  <c r="B48" i="4"/>
  <c r="D25" i="14" s="1"/>
  <c r="B49" i="4"/>
  <c r="D26" i="14" s="1"/>
  <c r="B67" i="4"/>
  <c r="D34" i="14" s="1"/>
  <c r="B69" i="4"/>
  <c r="D35" i="14" s="1"/>
  <c r="B71" i="4"/>
  <c r="D36" i="14" s="1"/>
  <c r="B73" i="4"/>
  <c r="D37" i="14" s="1"/>
  <c r="A74" i="4"/>
  <c r="B74" i="4"/>
  <c r="B75" i="4"/>
  <c r="B76" i="4"/>
  <c r="B77" i="4"/>
  <c r="A78" i="4"/>
  <c r="B78" i="4"/>
  <c r="A79" i="4"/>
  <c r="B79" i="4"/>
  <c r="A80" i="4"/>
  <c r="B80" i="4"/>
  <c r="A81" i="4"/>
  <c r="B81" i="4"/>
  <c r="A82" i="4"/>
  <c r="B82" i="4"/>
  <c r="A83" i="4"/>
  <c r="B83" i="4"/>
  <c r="A84" i="4"/>
  <c r="B84" i="4"/>
  <c r="A85" i="4"/>
  <c r="B85" i="4"/>
  <c r="A86" i="4"/>
  <c r="B86" i="4"/>
  <c r="A87" i="4"/>
  <c r="B87" i="4"/>
  <c r="A88" i="4"/>
  <c r="B88" i="4"/>
  <c r="A89" i="4"/>
  <c r="B89" i="4"/>
  <c r="A90" i="4"/>
  <c r="B90" i="4"/>
  <c r="A91" i="4"/>
  <c r="B91" i="4"/>
  <c r="A92" i="4"/>
  <c r="B92" i="4"/>
  <c r="A93" i="4"/>
  <c r="B93" i="4"/>
  <c r="A94" i="4"/>
  <c r="B94" i="4"/>
  <c r="A95" i="4"/>
  <c r="B95" i="4"/>
  <c r="A96" i="4"/>
  <c r="B96" i="4"/>
  <c r="A97" i="4"/>
  <c r="B97" i="4"/>
  <c r="A98" i="4"/>
  <c r="B98" i="4"/>
  <c r="A99" i="4"/>
  <c r="B99" i="4"/>
  <c r="A100" i="4"/>
  <c r="B100" i="4"/>
  <c r="A101" i="4"/>
  <c r="B101" i="4"/>
  <c r="A102" i="4"/>
  <c r="B102" i="4"/>
  <c r="A103" i="4"/>
  <c r="B103" i="4"/>
  <c r="A104" i="4"/>
  <c r="B104" i="4"/>
  <c r="A105" i="4"/>
  <c r="B105" i="4"/>
  <c r="A106" i="4"/>
  <c r="B106" i="4"/>
  <c r="A107" i="4"/>
  <c r="B107" i="4"/>
  <c r="A108" i="4"/>
  <c r="B108" i="4"/>
  <c r="A109" i="4"/>
  <c r="B109" i="4"/>
  <c r="A110" i="4"/>
  <c r="B110" i="4"/>
  <c r="A111" i="4"/>
  <c r="B111" i="4"/>
  <c r="A112" i="4"/>
  <c r="B112" i="4"/>
  <c r="A113" i="4"/>
  <c r="B113" i="4"/>
  <c r="A114" i="4"/>
  <c r="B114" i="4"/>
  <c r="A115" i="4"/>
  <c r="B115" i="4"/>
  <c r="A116" i="4"/>
  <c r="B116" i="4"/>
  <c r="A117" i="4"/>
  <c r="B117" i="4"/>
  <c r="A118" i="4"/>
  <c r="B118" i="4"/>
  <c r="A119" i="4"/>
  <c r="B119" i="4"/>
  <c r="A120" i="4"/>
  <c r="B120" i="4"/>
  <c r="A121" i="4"/>
  <c r="B121" i="4"/>
  <c r="A122" i="4"/>
  <c r="B122" i="4"/>
  <c r="A123" i="4"/>
  <c r="B123" i="4"/>
  <c r="A124" i="4"/>
  <c r="B124" i="4"/>
  <c r="A125" i="4"/>
  <c r="B125" i="4"/>
  <c r="A126" i="4"/>
  <c r="B126" i="4"/>
  <c r="A127" i="4"/>
  <c r="B127" i="4"/>
  <c r="O13" i="4"/>
  <c r="O15" i="4"/>
  <c r="O17" i="4"/>
  <c r="O18" i="4"/>
  <c r="O20" i="4"/>
  <c r="O21" i="4"/>
  <c r="O24" i="4"/>
  <c r="O25" i="4"/>
  <c r="O27" i="4"/>
  <c r="O30" i="4"/>
  <c r="O31" i="4"/>
  <c r="O35" i="4"/>
  <c r="O36" i="4"/>
  <c r="O38" i="4"/>
  <c r="O41" i="4"/>
  <c r="O44" i="4"/>
  <c r="O46" i="4"/>
  <c r="O48" i="4"/>
  <c r="O49" i="4"/>
  <c r="O51" i="4"/>
  <c r="O55" i="4"/>
  <c r="O58" i="4"/>
  <c r="O59" i="4"/>
  <c r="O60" i="4"/>
  <c r="O63" i="4"/>
  <c r="O65" i="4"/>
  <c r="O67" i="4"/>
  <c r="O69" i="4"/>
  <c r="O71" i="4"/>
  <c r="O73" i="4"/>
  <c r="L74" i="4"/>
  <c r="N74" i="4"/>
  <c r="O74" i="4"/>
  <c r="L75" i="4"/>
  <c r="N75" i="4"/>
  <c r="O75" i="4"/>
  <c r="L76" i="4"/>
  <c r="N76" i="4"/>
  <c r="O76" i="4"/>
  <c r="L77" i="4"/>
  <c r="N77" i="4"/>
  <c r="O77" i="4"/>
  <c r="L78" i="4"/>
  <c r="N78" i="4"/>
  <c r="O78" i="4"/>
  <c r="L79" i="4"/>
  <c r="N79" i="4"/>
  <c r="O79" i="4"/>
  <c r="L80" i="4"/>
  <c r="N80" i="4"/>
  <c r="O80" i="4"/>
  <c r="L81" i="4"/>
  <c r="N81" i="4"/>
  <c r="O81" i="4"/>
  <c r="L82" i="4"/>
  <c r="N82" i="4"/>
  <c r="O82" i="4"/>
  <c r="L83" i="4"/>
  <c r="N83" i="4"/>
  <c r="O83" i="4"/>
  <c r="L84" i="4"/>
  <c r="N84" i="4"/>
  <c r="O84" i="4"/>
  <c r="L85" i="4"/>
  <c r="N85" i="4"/>
  <c r="O85" i="4"/>
  <c r="L86" i="4"/>
  <c r="N86" i="4"/>
  <c r="O86" i="4"/>
  <c r="L87" i="4"/>
  <c r="N87" i="4"/>
  <c r="O87" i="4"/>
  <c r="L88" i="4"/>
  <c r="N88" i="4"/>
  <c r="O88" i="4"/>
  <c r="L89" i="4"/>
  <c r="N89" i="4"/>
  <c r="O89" i="4"/>
  <c r="L90" i="4"/>
  <c r="N90" i="4"/>
  <c r="O90" i="4"/>
  <c r="L91" i="4"/>
  <c r="N91" i="4"/>
  <c r="O91" i="4"/>
  <c r="L92" i="4"/>
  <c r="N92" i="4"/>
  <c r="O92" i="4"/>
  <c r="L93" i="4"/>
  <c r="N93" i="4"/>
  <c r="O93" i="4"/>
  <c r="L94" i="4"/>
  <c r="N94" i="4"/>
  <c r="O94" i="4"/>
  <c r="L95" i="4"/>
  <c r="N95" i="4"/>
  <c r="O95" i="4"/>
  <c r="L96" i="4"/>
  <c r="N96" i="4"/>
  <c r="O96" i="4"/>
  <c r="L97" i="4"/>
  <c r="N97" i="4"/>
  <c r="O97" i="4"/>
  <c r="L98" i="4"/>
  <c r="N98" i="4"/>
  <c r="O98" i="4"/>
  <c r="L99" i="4"/>
  <c r="N99" i="4"/>
  <c r="O99" i="4"/>
  <c r="L100" i="4"/>
  <c r="N100" i="4"/>
  <c r="O100" i="4"/>
  <c r="L101" i="4"/>
  <c r="N101" i="4"/>
  <c r="O101" i="4"/>
  <c r="L102" i="4"/>
  <c r="N102" i="4"/>
  <c r="O102" i="4"/>
  <c r="L103" i="4"/>
  <c r="N103" i="4"/>
  <c r="O103" i="4"/>
  <c r="L104" i="4"/>
  <c r="N104" i="4"/>
  <c r="O104" i="4"/>
  <c r="L105" i="4"/>
  <c r="N105" i="4"/>
  <c r="O105" i="4"/>
  <c r="L106" i="4"/>
  <c r="N106" i="4"/>
  <c r="O106" i="4"/>
  <c r="L107" i="4"/>
  <c r="N107" i="4"/>
  <c r="O107" i="4"/>
  <c r="L108" i="4"/>
  <c r="N108" i="4"/>
  <c r="O108" i="4"/>
  <c r="L109" i="4"/>
  <c r="N109" i="4"/>
  <c r="O109" i="4"/>
  <c r="L110" i="4"/>
  <c r="N110" i="4"/>
  <c r="O110" i="4"/>
  <c r="L111" i="4"/>
  <c r="N111" i="4"/>
  <c r="O111" i="4"/>
  <c r="L112" i="4"/>
  <c r="N112" i="4"/>
  <c r="O112" i="4"/>
  <c r="L113" i="4"/>
  <c r="N113" i="4"/>
  <c r="O113" i="4"/>
  <c r="L114" i="4"/>
  <c r="N114" i="4"/>
  <c r="O114" i="4"/>
  <c r="L115" i="4"/>
  <c r="N115" i="4"/>
  <c r="O115" i="4"/>
  <c r="L116" i="4"/>
  <c r="N116" i="4"/>
  <c r="O116" i="4"/>
  <c r="L117" i="4"/>
  <c r="N117" i="4"/>
  <c r="O117" i="4"/>
  <c r="L118" i="4"/>
  <c r="N118" i="4"/>
  <c r="O118" i="4"/>
  <c r="L119" i="4"/>
  <c r="N119" i="4"/>
  <c r="O119" i="4"/>
  <c r="L120" i="4"/>
  <c r="N120" i="4"/>
  <c r="O120" i="4"/>
  <c r="L121" i="4"/>
  <c r="N121" i="4"/>
  <c r="O121" i="4"/>
  <c r="L122" i="4"/>
  <c r="N122" i="4"/>
  <c r="O122" i="4"/>
  <c r="L123" i="4"/>
  <c r="N123" i="4"/>
  <c r="O123" i="4"/>
  <c r="L124" i="4"/>
  <c r="N124" i="4"/>
  <c r="O124" i="4"/>
  <c r="L125" i="4"/>
  <c r="N125" i="4"/>
  <c r="O125" i="4"/>
  <c r="L126" i="4"/>
  <c r="N126" i="4"/>
  <c r="O126" i="4"/>
  <c r="B11" i="4"/>
  <c r="D7" i="14" s="1"/>
  <c r="L11" i="4"/>
  <c r="F7" i="14" s="1"/>
  <c r="C8" i="14"/>
  <c r="C9" i="14"/>
  <c r="C10" i="14"/>
  <c r="C11" i="14"/>
  <c r="C12" i="14"/>
  <c r="C13" i="14"/>
  <c r="C14" i="14"/>
  <c r="C15" i="14"/>
  <c r="C16" i="14"/>
  <c r="C17" i="14"/>
  <c r="C18" i="14"/>
  <c r="C19" i="14"/>
  <c r="C20" i="14"/>
  <c r="C21" i="14"/>
  <c r="C22" i="14"/>
  <c r="C23" i="14"/>
  <c r="C24" i="14"/>
  <c r="C25" i="14"/>
  <c r="C26" i="14"/>
  <c r="C27" i="14"/>
  <c r="C33" i="14"/>
  <c r="C34" i="14"/>
  <c r="C35" i="14"/>
  <c r="C36" i="14"/>
  <c r="C37" i="14"/>
  <c r="AC6" i="15"/>
  <c r="AC7" i="15"/>
  <c r="AC8" i="15"/>
  <c r="AC9" i="15"/>
  <c r="AC13" i="15"/>
  <c r="AC14" i="15"/>
  <c r="AC15" i="15"/>
  <c r="AC16" i="15"/>
  <c r="AC20" i="15"/>
  <c r="AC21" i="15"/>
  <c r="AC22" i="15"/>
  <c r="AC23" i="15"/>
  <c r="AC27" i="15"/>
  <c r="AC28" i="15"/>
  <c r="AC29" i="15"/>
  <c r="AC30" i="15"/>
  <c r="T6" i="15"/>
  <c r="T7" i="15"/>
  <c r="T8" i="15"/>
  <c r="T9" i="15"/>
  <c r="T13" i="15"/>
  <c r="T14" i="15"/>
  <c r="T15" i="15"/>
  <c r="T16" i="15"/>
  <c r="T20" i="15"/>
  <c r="T21" i="15"/>
  <c r="T22" i="15"/>
  <c r="T23" i="15"/>
  <c r="T27" i="15"/>
  <c r="T28" i="15"/>
  <c r="T29" i="15"/>
  <c r="T30" i="15"/>
  <c r="K6" i="15"/>
  <c r="K7" i="15"/>
  <c r="K8" i="15"/>
  <c r="K9" i="15"/>
  <c r="K13" i="15"/>
  <c r="K14" i="15"/>
  <c r="K15" i="15"/>
  <c r="K16" i="15"/>
  <c r="K20" i="15"/>
  <c r="K21" i="15"/>
  <c r="K22" i="15"/>
  <c r="K23" i="15"/>
  <c r="K27" i="15"/>
  <c r="K28" i="15"/>
  <c r="K29" i="15"/>
  <c r="K30" i="15"/>
  <c r="AC34" i="15"/>
  <c r="AC35" i="15"/>
  <c r="AC36" i="15"/>
  <c r="AC37" i="15"/>
  <c r="T34" i="15"/>
  <c r="T35" i="15"/>
  <c r="T36" i="15"/>
  <c r="T37" i="15"/>
  <c r="U33" i="15"/>
  <c r="L34" i="15"/>
  <c r="L35" i="15"/>
  <c r="L36" i="15"/>
  <c r="L37" i="15"/>
  <c r="M41" i="1"/>
  <c r="M42" i="1"/>
  <c r="L41" i="1"/>
  <c r="L42" i="1"/>
  <c r="N42" i="1" s="1"/>
  <c r="J41" i="1"/>
  <c r="J42" i="1"/>
  <c r="M40" i="1"/>
  <c r="L40" i="1"/>
  <c r="J40" i="1"/>
  <c r="M39" i="1"/>
  <c r="L39" i="1"/>
  <c r="J38" i="1"/>
  <c r="L38" i="1"/>
  <c r="M38" i="1"/>
  <c r="J37" i="1"/>
  <c r="L37" i="1"/>
  <c r="M37" i="1"/>
  <c r="J36" i="1"/>
  <c r="L36" i="1"/>
  <c r="M36" i="1"/>
  <c r="M34" i="1"/>
  <c r="M35" i="1"/>
  <c r="J23" i="1"/>
  <c r="L23" i="1"/>
  <c r="M23" i="1"/>
  <c r="C30" i="18"/>
  <c r="C18" i="18"/>
  <c r="C20" i="18"/>
  <c r="C27" i="18"/>
  <c r="C32" i="18"/>
  <c r="C37" i="18"/>
  <c r="M33" i="1"/>
  <c r="L31" i="1"/>
  <c r="L33" i="1"/>
  <c r="N33" i="1"/>
  <c r="I6" i="15" s="1"/>
  <c r="L34" i="1"/>
  <c r="L35" i="1"/>
  <c r="L25" i="1"/>
  <c r="L26" i="1"/>
  <c r="L27" i="1"/>
  <c r="L28" i="1"/>
  <c r="N28" i="1" s="1"/>
  <c r="L29" i="1"/>
  <c r="L30" i="1"/>
  <c r="M26" i="1"/>
  <c r="M27" i="1"/>
  <c r="M28" i="1"/>
  <c r="M29" i="1"/>
  <c r="M30" i="1"/>
  <c r="M31" i="1"/>
  <c r="J28" i="1"/>
  <c r="J29" i="1"/>
  <c r="J30" i="1"/>
  <c r="J31" i="1"/>
  <c r="J33" i="1"/>
  <c r="J34" i="1"/>
  <c r="J35" i="1"/>
  <c r="J39" i="1"/>
  <c r="J25" i="1"/>
  <c r="J26" i="1"/>
  <c r="J27" i="1"/>
  <c r="N27" i="1" s="1"/>
  <c r="Z34" i="15" s="1"/>
  <c r="M25" i="1"/>
  <c r="J24" i="1"/>
  <c r="L24" i="1"/>
  <c r="N24" i="1" s="1"/>
  <c r="Y36" i="15" s="1"/>
  <c r="M24" i="1"/>
  <c r="M21" i="1"/>
  <c r="L21" i="1"/>
  <c r="J21" i="1"/>
  <c r="N21" i="1" s="1"/>
  <c r="C17" i="18"/>
  <c r="C15" i="18"/>
  <c r="I11" i="18"/>
  <c r="C13" i="18"/>
  <c r="H11" i="18"/>
  <c r="G11" i="18"/>
  <c r="F11" i="18"/>
  <c r="D11" i="18"/>
  <c r="C11" i="18"/>
  <c r="B11" i="18"/>
  <c r="N11" i="4"/>
  <c r="G7" i="14"/>
  <c r="L12" i="1"/>
  <c r="N12" i="1" s="1"/>
  <c r="L13" i="1"/>
  <c r="L14" i="1"/>
  <c r="L15" i="1"/>
  <c r="N15" i="1" s="1"/>
  <c r="W9" i="15" s="1"/>
  <c r="L16" i="1"/>
  <c r="L17" i="1"/>
  <c r="L18" i="1"/>
  <c r="L19" i="1"/>
  <c r="L20" i="1"/>
  <c r="L22" i="1"/>
  <c r="J12" i="1"/>
  <c r="J13" i="1"/>
  <c r="J14" i="1"/>
  <c r="J15" i="1"/>
  <c r="J16" i="1"/>
  <c r="J17" i="1"/>
  <c r="N17" i="1" s="1"/>
  <c r="O6" i="15" s="1"/>
  <c r="J18" i="1"/>
  <c r="J19" i="1"/>
  <c r="J20" i="1"/>
  <c r="J22" i="1"/>
  <c r="N22" i="1" s="1"/>
  <c r="J11" i="1"/>
  <c r="L11" i="1"/>
  <c r="N11" i="1" s="1"/>
  <c r="C7" i="14"/>
  <c r="J10" i="16"/>
  <c r="F10" i="16"/>
  <c r="L10" i="15"/>
  <c r="I10" i="15"/>
  <c r="F10" i="15"/>
  <c r="L9" i="15"/>
  <c r="L7" i="15"/>
  <c r="L6" i="15"/>
  <c r="O11" i="4"/>
  <c r="M22" i="1"/>
  <c r="M20" i="1"/>
  <c r="M19" i="1"/>
  <c r="M18" i="1"/>
  <c r="M17" i="1"/>
  <c r="M16" i="1"/>
  <c r="M15" i="1"/>
  <c r="M14" i="1"/>
  <c r="M13" i="1"/>
  <c r="M12" i="1"/>
  <c r="M11" i="1"/>
  <c r="H5" i="8"/>
  <c r="I5" i="8" s="1"/>
  <c r="H6" i="8"/>
  <c r="I6" i="8" s="1"/>
  <c r="H7" i="8"/>
  <c r="H8" i="8"/>
  <c r="J8" i="8" s="1"/>
  <c r="K8" i="8" s="1"/>
  <c r="L8" i="8" s="1"/>
  <c r="H9" i="8"/>
  <c r="H10" i="8"/>
  <c r="J10" i="8" s="1"/>
  <c r="K10" i="8" s="1"/>
  <c r="L10" i="8" s="1"/>
  <c r="H11" i="8"/>
  <c r="I11" i="8" s="1"/>
  <c r="H12" i="8"/>
  <c r="H13" i="8"/>
  <c r="I13" i="8" s="1"/>
  <c r="H14" i="8"/>
  <c r="I14" i="8" s="1"/>
  <c r="H15" i="8"/>
  <c r="J15" i="8" s="1"/>
  <c r="K15" i="8" s="1"/>
  <c r="L15" i="8" s="1"/>
  <c r="H16" i="8"/>
  <c r="H17" i="8"/>
  <c r="H18" i="8"/>
  <c r="H19" i="8"/>
  <c r="J19" i="8" s="1"/>
  <c r="K19" i="8" s="1"/>
  <c r="L19" i="8" s="1"/>
  <c r="C11" i="4"/>
  <c r="Q11" i="4" s="1"/>
  <c r="I10" i="8"/>
  <c r="F30" i="14"/>
  <c r="N40" i="1"/>
  <c r="J6" i="8"/>
  <c r="K6" i="8" s="1"/>
  <c r="L6" i="8" s="1"/>
  <c r="H9" i="16"/>
  <c r="N8" i="14"/>
  <c r="M20" i="16" s="1"/>
  <c r="J15" i="15"/>
  <c r="J5" i="8"/>
  <c r="K5" i="8" s="1"/>
  <c r="L5" i="8" s="1"/>
  <c r="J13" i="8"/>
  <c r="K13" i="8" s="1"/>
  <c r="L13" i="8" s="1"/>
  <c r="G29" i="14"/>
  <c r="N29" i="14" s="1"/>
  <c r="J11" i="8"/>
  <c r="K11" i="8" s="1"/>
  <c r="L11" i="8" s="1"/>
  <c r="R34" i="15"/>
  <c r="N30" i="1"/>
  <c r="Q37" i="15" s="1"/>
  <c r="H33" i="15"/>
  <c r="R27" i="15"/>
  <c r="I13" i="15"/>
  <c r="R20" i="15"/>
  <c r="N26" i="1"/>
  <c r="Q12" i="15" s="1"/>
  <c r="N33" i="14"/>
  <c r="Z27" i="16" s="1"/>
  <c r="N31" i="14"/>
  <c r="I9" i="16" s="1"/>
  <c r="I8" i="8"/>
  <c r="N29" i="1"/>
  <c r="I16" i="8"/>
  <c r="J16" i="8"/>
  <c r="K16" i="8" s="1"/>
  <c r="L16" i="8" s="1"/>
  <c r="Q14" i="16"/>
  <c r="Q20" i="16"/>
  <c r="I13" i="16"/>
  <c r="I27" i="15"/>
  <c r="I20" i="15"/>
  <c r="AC26" i="15"/>
  <c r="L33" i="15"/>
  <c r="T12" i="15"/>
  <c r="M13" i="16"/>
  <c r="I27" i="16"/>
  <c r="Z28" i="15"/>
  <c r="N37" i="14"/>
  <c r="S33" i="16" s="1"/>
  <c r="N25" i="1"/>
  <c r="N12" i="14"/>
  <c r="F5" i="16" s="1"/>
  <c r="N19" i="1"/>
  <c r="X36" i="15" s="1"/>
  <c r="Z23" i="15"/>
  <c r="G19" i="15"/>
  <c r="Z30" i="15"/>
  <c r="H30" i="15"/>
  <c r="J27" i="16"/>
  <c r="R6" i="16"/>
  <c r="Q26" i="15"/>
  <c r="I33" i="15"/>
  <c r="G37" i="15"/>
  <c r="I6" i="16"/>
  <c r="I20" i="16"/>
  <c r="Q23" i="16"/>
  <c r="Y9" i="16"/>
  <c r="Q30" i="16"/>
  <c r="Y30" i="16"/>
  <c r="H15" i="15"/>
  <c r="Z8" i="15"/>
  <c r="E23" i="15"/>
  <c r="E9" i="15"/>
  <c r="N9" i="15"/>
  <c r="E37" i="15"/>
  <c r="W37" i="15"/>
  <c r="E30" i="15"/>
  <c r="Z20" i="15"/>
  <c r="Z13" i="15"/>
  <c r="H20" i="15"/>
  <c r="I34" i="15"/>
  <c r="H27" i="15"/>
  <c r="Q13" i="15"/>
  <c r="H13" i="15"/>
  <c r="H6" i="15"/>
  <c r="N33" i="16"/>
  <c r="N19" i="16"/>
  <c r="F33" i="16"/>
  <c r="P16" i="15"/>
  <c r="P9" i="15"/>
  <c r="AA5" i="16"/>
  <c r="X8" i="15"/>
  <c r="F15" i="15"/>
  <c r="Z29" i="15"/>
  <c r="P23" i="15"/>
  <c r="Y23" i="15"/>
  <c r="Q22" i="15"/>
  <c r="Q8" i="15"/>
  <c r="H29" i="15"/>
  <c r="R34" i="16"/>
  <c r="I37" i="15"/>
  <c r="Q30" i="15"/>
  <c r="Z9" i="15"/>
  <c r="K19" i="15"/>
  <c r="K12" i="15"/>
  <c r="G8" i="15"/>
  <c r="P8" i="15"/>
  <c r="Y29" i="15"/>
  <c r="G35" i="15"/>
  <c r="H36" i="15"/>
  <c r="P15" i="15"/>
  <c r="G22" i="15"/>
  <c r="G15" i="15"/>
  <c r="Y22" i="15"/>
  <c r="Y15" i="15"/>
  <c r="I36" i="15"/>
  <c r="S12" i="16"/>
  <c r="K26" i="16"/>
  <c r="Z36" i="15"/>
  <c r="H22" i="15"/>
  <c r="Q7" i="16"/>
  <c r="Y35" i="16"/>
  <c r="Y7" i="16"/>
  <c r="Q21" i="16"/>
  <c r="I21" i="16"/>
  <c r="Y21" i="16"/>
  <c r="Q35" i="16"/>
  <c r="F27" i="15"/>
  <c r="F34" i="15"/>
  <c r="X6" i="15"/>
  <c r="U13" i="16"/>
  <c r="S22" i="15"/>
  <c r="K36" i="15"/>
  <c r="J29" i="15"/>
  <c r="Q7" i="15"/>
  <c r="Q14" i="15"/>
  <c r="G12" i="15"/>
  <c r="G5" i="15"/>
  <c r="Y19" i="15"/>
  <c r="I18" i="8"/>
  <c r="J18" i="8"/>
  <c r="K18" i="8" s="1"/>
  <c r="L18" i="8" s="1"/>
  <c r="I7" i="16"/>
  <c r="Y28" i="16"/>
  <c r="J17" i="8"/>
  <c r="K17" i="8" s="1"/>
  <c r="L17" i="8" s="1"/>
  <c r="I17" i="8"/>
  <c r="N25" i="14"/>
  <c r="N17" i="14"/>
  <c r="W33" i="16" s="1"/>
  <c r="N13" i="14"/>
  <c r="N34" i="14"/>
  <c r="J21" i="16" s="1"/>
  <c r="N18" i="14"/>
  <c r="W20" i="16" s="1"/>
  <c r="N16" i="14"/>
  <c r="F16" i="16" s="1"/>
  <c r="V34" i="16"/>
  <c r="F27" i="16"/>
  <c r="N9" i="16"/>
  <c r="V23" i="16"/>
  <c r="F30" i="16"/>
  <c r="F37" i="16"/>
  <c r="N37" i="16"/>
  <c r="N23" i="16"/>
  <c r="N30" i="16"/>
  <c r="N16" i="16"/>
  <c r="V37" i="16"/>
  <c r="V16" i="16"/>
  <c r="F23" i="16"/>
  <c r="O26" i="16"/>
  <c r="O19" i="16"/>
  <c r="G33" i="16"/>
  <c r="G26" i="16"/>
  <c r="W26" i="16"/>
  <c r="W5" i="16"/>
  <c r="G5" i="16"/>
  <c r="O33" i="16"/>
  <c r="G19" i="16"/>
  <c r="O12" i="16"/>
  <c r="O5" i="16"/>
  <c r="P36" i="16"/>
  <c r="H15" i="16"/>
  <c r="X22" i="16"/>
  <c r="X30" i="16"/>
  <c r="H30" i="16"/>
  <c r="P9" i="16"/>
  <c r="P37" i="16"/>
  <c r="P30" i="16"/>
  <c r="H23" i="16"/>
  <c r="P23" i="16"/>
  <c r="X9" i="16"/>
  <c r="H37" i="16"/>
  <c r="X16" i="16"/>
  <c r="X37" i="16"/>
  <c r="X23" i="16"/>
  <c r="H16" i="16"/>
  <c r="P16" i="16"/>
  <c r="N10" i="14"/>
  <c r="M8" i="16"/>
  <c r="E8" i="16"/>
  <c r="M15" i="16"/>
  <c r="E22" i="16"/>
  <c r="W12" i="15" l="1"/>
  <c r="E12" i="15"/>
  <c r="N33" i="15"/>
  <c r="F8" i="16"/>
  <c r="N22" i="16"/>
  <c r="V36" i="16"/>
  <c r="S26" i="16"/>
  <c r="W12" i="16"/>
  <c r="W19" i="16"/>
  <c r="G12" i="16"/>
  <c r="V9" i="16"/>
  <c r="V30" i="16"/>
  <c r="F9" i="16"/>
  <c r="AA33" i="16"/>
  <c r="S19" i="16"/>
  <c r="J6" i="16"/>
  <c r="K5" i="16"/>
  <c r="Z12" i="15"/>
  <c r="I15" i="8"/>
  <c r="K33" i="16"/>
  <c r="K12" i="16"/>
  <c r="AA26" i="16"/>
  <c r="N34" i="1"/>
  <c r="AA12" i="16"/>
  <c r="N20" i="14"/>
  <c r="E15" i="16"/>
  <c r="U29" i="16"/>
  <c r="U8" i="16"/>
  <c r="U15" i="16"/>
  <c r="H8" i="16"/>
  <c r="H29" i="16"/>
  <c r="P29" i="16"/>
  <c r="H36" i="16"/>
  <c r="X36" i="16"/>
  <c r="U36" i="16"/>
  <c r="U22" i="16"/>
  <c r="E29" i="16"/>
  <c r="M22" i="16"/>
  <c r="X8" i="16"/>
  <c r="W6" i="16"/>
  <c r="F6" i="16"/>
  <c r="N6" i="16"/>
  <c r="R20" i="16"/>
  <c r="Z20" i="16"/>
  <c r="J13" i="16"/>
  <c r="Z6" i="16"/>
  <c r="Z13" i="16"/>
  <c r="R13" i="16"/>
  <c r="Z34" i="16"/>
  <c r="J34" i="16"/>
  <c r="G30" i="15"/>
  <c r="G16" i="15"/>
  <c r="Y16" i="15"/>
  <c r="H37" i="15"/>
  <c r="P37" i="15"/>
  <c r="Y9" i="15"/>
  <c r="G9" i="15"/>
  <c r="G36" i="15"/>
  <c r="Y30" i="15"/>
  <c r="W13" i="15"/>
  <c r="W27" i="15"/>
  <c r="T5" i="15"/>
  <c r="AC5" i="15"/>
  <c r="K5" i="15"/>
  <c r="AC12" i="15"/>
  <c r="AC19" i="15"/>
  <c r="T26" i="15"/>
  <c r="K26" i="15"/>
  <c r="P20" i="15"/>
  <c r="G13" i="15"/>
  <c r="G33" i="15"/>
  <c r="Y5" i="15"/>
  <c r="P19" i="15"/>
  <c r="Y12" i="15"/>
  <c r="Y33" i="15"/>
  <c r="Y23" i="16"/>
  <c r="Q16" i="16"/>
  <c r="Q9" i="15"/>
  <c r="O22" i="15"/>
  <c r="F22" i="15"/>
  <c r="E13" i="16"/>
  <c r="Q36" i="15"/>
  <c r="Q15" i="15"/>
  <c r="Q29" i="15"/>
  <c r="J14" i="8"/>
  <c r="K14" i="8" s="1"/>
  <c r="L14" i="8" s="1"/>
  <c r="E6" i="16"/>
  <c r="V8" i="16"/>
  <c r="N15" i="16"/>
  <c r="E20" i="16"/>
  <c r="P29" i="15"/>
  <c r="Z15" i="15"/>
  <c r="P36" i="15"/>
  <c r="P22" i="15"/>
  <c r="G29" i="15"/>
  <c r="H8" i="15"/>
  <c r="O36" i="15"/>
  <c r="Q27" i="15"/>
  <c r="N23" i="15"/>
  <c r="N37" i="15"/>
  <c r="Y16" i="16"/>
  <c r="Z33" i="15"/>
  <c r="V29" i="16"/>
  <c r="N36" i="16"/>
  <c r="F26" i="16"/>
  <c r="N12" i="16"/>
  <c r="V26" i="16"/>
  <c r="W33" i="15"/>
  <c r="E27" i="16"/>
  <c r="U34" i="16"/>
  <c r="N19" i="15"/>
  <c r="N8" i="16"/>
  <c r="R13" i="15"/>
  <c r="I19" i="8"/>
  <c r="Y8" i="15"/>
  <c r="Y37" i="16"/>
  <c r="I16" i="16"/>
  <c r="Q37" i="16"/>
  <c r="I30" i="16"/>
  <c r="Q23" i="15"/>
  <c r="H16" i="15"/>
  <c r="Z37" i="15"/>
  <c r="H23" i="15"/>
  <c r="Q16" i="15"/>
  <c r="M34" i="16"/>
  <c r="U20" i="16"/>
  <c r="U6" i="16"/>
  <c r="I12" i="8"/>
  <c r="J12" i="8"/>
  <c r="K12" i="8" s="1"/>
  <c r="L12" i="8" s="1"/>
  <c r="N20" i="1"/>
  <c r="N16" i="1"/>
  <c r="O33" i="15" s="1"/>
  <c r="N39" i="1"/>
  <c r="N35" i="1"/>
  <c r="N38" i="1"/>
  <c r="N41" i="1"/>
  <c r="N22" i="14"/>
  <c r="N9" i="14"/>
  <c r="W30" i="15"/>
  <c r="W23" i="15"/>
  <c r="N30" i="15"/>
  <c r="W16" i="15"/>
  <c r="Q20" i="15"/>
  <c r="Z27" i="15"/>
  <c r="Q34" i="15"/>
  <c r="Z6" i="15"/>
  <c r="I14" i="15"/>
  <c r="I21" i="15"/>
  <c r="J35" i="15"/>
  <c r="AA34" i="15"/>
  <c r="AA7" i="15"/>
  <c r="AA27" i="15"/>
  <c r="AA13" i="15"/>
  <c r="J34" i="15"/>
  <c r="N36" i="14"/>
  <c r="Z16" i="16" s="1"/>
  <c r="Y34" i="16"/>
  <c r="Q6" i="16"/>
  <c r="G8" i="16"/>
  <c r="O8" i="16"/>
  <c r="N32" i="1"/>
  <c r="AA6" i="15" s="1"/>
  <c r="N7" i="14"/>
  <c r="N23" i="14"/>
  <c r="N19" i="14"/>
  <c r="F13" i="16"/>
  <c r="G20" i="16"/>
  <c r="Z14" i="16"/>
  <c r="R7" i="16"/>
  <c r="N13" i="16"/>
  <c r="G27" i="16"/>
  <c r="F8" i="15"/>
  <c r="O15" i="15"/>
  <c r="F29" i="15"/>
  <c r="X22" i="15"/>
  <c r="X29" i="15"/>
  <c r="O29" i="15"/>
  <c r="F36" i="15"/>
  <c r="O8" i="15"/>
  <c r="Q19" i="15"/>
  <c r="H5" i="15"/>
  <c r="Z5" i="15"/>
  <c r="Q5" i="15"/>
  <c r="H26" i="15"/>
  <c r="Q33" i="15"/>
  <c r="Z19" i="15"/>
  <c r="H19" i="15"/>
  <c r="AB8" i="15"/>
  <c r="S15" i="15"/>
  <c r="S8" i="15"/>
  <c r="AB22" i="15"/>
  <c r="AB15" i="15"/>
  <c r="S36" i="15"/>
  <c r="J22" i="15"/>
  <c r="J8" i="15"/>
  <c r="AB36" i="15"/>
  <c r="S29" i="15"/>
  <c r="AB29" i="15"/>
  <c r="S28" i="15"/>
  <c r="K35" i="15"/>
  <c r="S21" i="15"/>
  <c r="J14" i="15"/>
  <c r="J7" i="15"/>
  <c r="S7" i="15"/>
  <c r="S35" i="15"/>
  <c r="J21" i="15"/>
  <c r="H21" i="15"/>
  <c r="Q35" i="15"/>
  <c r="Z14" i="15"/>
  <c r="H14" i="15"/>
  <c r="H28" i="15"/>
  <c r="Z21" i="15"/>
  <c r="Z7" i="15"/>
  <c r="I35" i="15"/>
  <c r="Z35" i="15"/>
  <c r="Q21" i="15"/>
  <c r="J6" i="15"/>
  <c r="J20" i="15"/>
  <c r="J13" i="15"/>
  <c r="S13" i="15"/>
  <c r="AB6" i="15"/>
  <c r="J27" i="15"/>
  <c r="AB13" i="15"/>
  <c r="AB9" i="15"/>
  <c r="AB37" i="15"/>
  <c r="AB16" i="15"/>
  <c r="S37" i="15"/>
  <c r="AB23" i="15"/>
  <c r="AB30" i="15"/>
  <c r="J9" i="15"/>
  <c r="K37" i="15"/>
  <c r="S30" i="15"/>
  <c r="J23" i="16"/>
  <c r="Z9" i="16"/>
  <c r="J16" i="16"/>
  <c r="J37" i="16"/>
  <c r="R23" i="16"/>
  <c r="R9" i="16"/>
  <c r="N27" i="16"/>
  <c r="W13" i="16"/>
  <c r="N34" i="16"/>
  <c r="O20" i="16"/>
  <c r="V6" i="16"/>
  <c r="AA35" i="15"/>
  <c r="AA21" i="15"/>
  <c r="R28" i="15"/>
  <c r="AA8" i="15"/>
  <c r="R7" i="15"/>
  <c r="I28" i="15"/>
  <c r="I7" i="15"/>
  <c r="W27" i="16"/>
  <c r="G13" i="16"/>
  <c r="O34" i="16"/>
  <c r="F34" i="16"/>
  <c r="N20" i="16"/>
  <c r="V20" i="16"/>
  <c r="Y20" i="15"/>
  <c r="P13" i="15"/>
  <c r="Y27" i="15"/>
  <c r="Y6" i="15"/>
  <c r="G6" i="15"/>
  <c r="P27" i="15"/>
  <c r="P34" i="15"/>
  <c r="G27" i="15"/>
  <c r="Y34" i="15"/>
  <c r="G20" i="15"/>
  <c r="F6" i="15"/>
  <c r="X27" i="15"/>
  <c r="F20" i="15"/>
  <c r="X20" i="15"/>
  <c r="O34" i="15"/>
  <c r="O13" i="15"/>
  <c r="X13" i="15"/>
  <c r="O20" i="15"/>
  <c r="O30" i="15"/>
  <c r="O23" i="15"/>
  <c r="X9" i="15"/>
  <c r="F30" i="15"/>
  <c r="O19" i="15"/>
  <c r="F5" i="15"/>
  <c r="X5" i="15"/>
  <c r="O12" i="15"/>
  <c r="F33" i="15"/>
  <c r="F26" i="15"/>
  <c r="E13" i="15"/>
  <c r="N6" i="15"/>
  <c r="W34" i="15"/>
  <c r="N13" i="15"/>
  <c r="N34" i="15"/>
  <c r="E20" i="15"/>
  <c r="N31" i="1"/>
  <c r="X30" i="15"/>
  <c r="O5" i="15"/>
  <c r="N29" i="16"/>
  <c r="F15" i="16"/>
  <c r="V15" i="16"/>
  <c r="W6" i="15"/>
  <c r="Q28" i="16"/>
  <c r="I14" i="16"/>
  <c r="I7" i="8"/>
  <c r="J7" i="8"/>
  <c r="K7" i="8" s="1"/>
  <c r="L7" i="8" s="1"/>
  <c r="E26" i="15"/>
  <c r="W26" i="15"/>
  <c r="N12" i="15"/>
  <c r="W5" i="15"/>
  <c r="E19" i="15"/>
  <c r="F12" i="15"/>
  <c r="N35" i="14"/>
  <c r="N32" i="14"/>
  <c r="N30" i="14"/>
  <c r="N21" i="14"/>
  <c r="W23" i="16" s="1"/>
  <c r="F23" i="15"/>
  <c r="P15" i="16"/>
  <c r="X15" i="16"/>
  <c r="N5" i="16"/>
  <c r="N26" i="16"/>
  <c r="F19" i="16"/>
  <c r="O37" i="15"/>
  <c r="X23" i="15"/>
  <c r="O26" i="15"/>
  <c r="O9" i="15"/>
  <c r="N27" i="15"/>
  <c r="F19" i="15"/>
  <c r="W15" i="16"/>
  <c r="G36" i="16"/>
  <c r="W36" i="16"/>
  <c r="O36" i="16"/>
  <c r="O15" i="16"/>
  <c r="G22" i="16"/>
  <c r="G29" i="16"/>
  <c r="N11" i="14"/>
  <c r="E9" i="16" s="1"/>
  <c r="V5" i="16"/>
  <c r="F12" i="16"/>
  <c r="F16" i="15"/>
  <c r="F37" i="15"/>
  <c r="X16" i="15"/>
  <c r="X33" i="15"/>
  <c r="E6" i="15"/>
  <c r="H26" i="16"/>
  <c r="H33" i="16"/>
  <c r="P26" i="16"/>
  <c r="X19" i="16"/>
  <c r="X33" i="16"/>
  <c r="M33" i="16"/>
  <c r="M19" i="16"/>
  <c r="H34" i="16"/>
  <c r="H13" i="16"/>
  <c r="X20" i="16"/>
  <c r="P34" i="16"/>
  <c r="H6" i="16"/>
  <c r="P13" i="16"/>
  <c r="X34" i="16"/>
  <c r="G14" i="16"/>
  <c r="W14" i="16"/>
  <c r="N23" i="1"/>
  <c r="N37" i="1"/>
  <c r="N18" i="1"/>
  <c r="N14" i="1"/>
  <c r="N27" i="14"/>
  <c r="N13" i="1"/>
  <c r="N24" i="14"/>
  <c r="N14" i="14"/>
  <c r="AA29" i="15"/>
  <c r="I15" i="15"/>
  <c r="AA15" i="15"/>
  <c r="R22" i="15"/>
  <c r="AA36" i="15"/>
  <c r="R15" i="15"/>
  <c r="AA22" i="15"/>
  <c r="R29" i="15"/>
  <c r="R8" i="15"/>
  <c r="I8" i="15"/>
  <c r="R36" i="15"/>
  <c r="J36" i="15"/>
  <c r="I22" i="15"/>
  <c r="AA9" i="15"/>
  <c r="I29" i="15"/>
  <c r="O37" i="16"/>
  <c r="G30" i="16"/>
  <c r="W30" i="16"/>
  <c r="G16" i="16"/>
  <c r="Y36" i="16"/>
  <c r="I36" i="16"/>
  <c r="I8" i="16"/>
  <c r="Y8" i="16"/>
  <c r="I29" i="16"/>
  <c r="Q36" i="16"/>
  <c r="I15" i="16"/>
  <c r="Y22" i="16"/>
  <c r="Y29" i="16"/>
  <c r="Q8" i="16"/>
  <c r="Y15" i="16"/>
  <c r="Q29" i="16"/>
  <c r="Q22" i="16"/>
  <c r="Q15" i="16"/>
  <c r="I23" i="16"/>
  <c r="M29" i="16"/>
  <c r="M36" i="16"/>
  <c r="J28" i="16"/>
  <c r="J35" i="16"/>
  <c r="P22" i="16"/>
  <c r="V13" i="16"/>
  <c r="F20" i="16"/>
  <c r="O27" i="16"/>
  <c r="G34" i="16"/>
  <c r="Y37" i="15"/>
  <c r="K19" i="16"/>
  <c r="P30" i="15"/>
  <c r="S5" i="16"/>
  <c r="G23" i="15"/>
  <c r="V19" i="16"/>
  <c r="V12" i="16"/>
  <c r="N16" i="15"/>
  <c r="Q9" i="16"/>
  <c r="J19" i="16"/>
  <c r="Y6" i="16"/>
  <c r="Z16" i="15"/>
  <c r="Y27" i="16"/>
  <c r="Q27" i="16"/>
  <c r="Y14" i="16"/>
  <c r="J30" i="16"/>
  <c r="I28" i="16"/>
  <c r="F36" i="16"/>
  <c r="Z23" i="16"/>
  <c r="M28" i="16"/>
  <c r="U14" i="16"/>
  <c r="G26" i="15"/>
  <c r="P12" i="15"/>
  <c r="Z28" i="16"/>
  <c r="Q34" i="16"/>
  <c r="Y20" i="16"/>
  <c r="Z26" i="15"/>
  <c r="H12" i="15"/>
  <c r="S16" i="15"/>
  <c r="S23" i="15"/>
  <c r="Z30" i="16"/>
  <c r="E15" i="15"/>
  <c r="N36" i="15"/>
  <c r="W15" i="15"/>
  <c r="N8" i="15"/>
  <c r="R35" i="16"/>
  <c r="Y13" i="16"/>
  <c r="R16" i="16"/>
  <c r="P26" i="15"/>
  <c r="F13" i="15"/>
  <c r="O27" i="15"/>
  <c r="N36" i="1"/>
  <c r="Z7" i="16"/>
  <c r="J14" i="16"/>
  <c r="J7" i="16"/>
  <c r="Z35" i="16"/>
  <c r="X29" i="16"/>
  <c r="P8" i="16"/>
  <c r="G6" i="16"/>
  <c r="N26" i="15"/>
  <c r="W19" i="15"/>
  <c r="E5" i="15"/>
  <c r="N5" i="15"/>
  <c r="E33" i="15"/>
  <c r="N20" i="15"/>
  <c r="E27" i="15"/>
  <c r="E34" i="15"/>
  <c r="W20" i="15"/>
  <c r="R36" i="16"/>
  <c r="Z29" i="16"/>
  <c r="V21" i="16"/>
  <c r="N14" i="16"/>
  <c r="O13" i="16"/>
  <c r="O6" i="16"/>
  <c r="W34" i="16"/>
  <c r="I34" i="16"/>
  <c r="E36" i="16"/>
  <c r="R14" i="16"/>
  <c r="R21" i="16"/>
  <c r="H22" i="16"/>
  <c r="V27" i="16"/>
  <c r="R21" i="15"/>
  <c r="AA19" i="16"/>
  <c r="T19" i="15"/>
  <c r="W28" i="16"/>
  <c r="H9" i="15"/>
  <c r="R27" i="16"/>
  <c r="Z22" i="15"/>
  <c r="AA14" i="15"/>
  <c r="X15" i="15"/>
  <c r="V33" i="16"/>
  <c r="Q6" i="15"/>
  <c r="E16" i="15"/>
  <c r="I37" i="16"/>
  <c r="P6" i="15"/>
  <c r="U19" i="16"/>
  <c r="E5" i="16"/>
  <c r="AA19" i="15"/>
  <c r="Y26" i="15"/>
  <c r="Q13" i="16"/>
  <c r="T33" i="15"/>
  <c r="Y13" i="15"/>
  <c r="H34" i="15"/>
  <c r="J16" i="15"/>
  <c r="E7" i="16"/>
  <c r="AA33" i="15"/>
  <c r="R37" i="16"/>
  <c r="I35" i="16"/>
  <c r="J9" i="16"/>
  <c r="P33" i="15"/>
  <c r="H12" i="16"/>
  <c r="H19" i="16"/>
  <c r="X34" i="15"/>
  <c r="E34" i="16"/>
  <c r="M27" i="16"/>
  <c r="M6" i="16"/>
  <c r="U27" i="16"/>
  <c r="P20" i="16"/>
  <c r="H27" i="16"/>
  <c r="H7" i="15"/>
  <c r="Q28" i="15"/>
  <c r="J9" i="8"/>
  <c r="K9" i="8" s="1"/>
  <c r="L9" i="8" s="1"/>
  <c r="I9" i="8"/>
  <c r="X26" i="15"/>
  <c r="X12" i="15"/>
  <c r="X19" i="15"/>
  <c r="R28" i="16"/>
  <c r="Z21" i="16"/>
  <c r="J33" i="15"/>
  <c r="R30" i="16"/>
  <c r="V22" i="16"/>
  <c r="F29" i="16"/>
  <c r="F22" i="16"/>
  <c r="Z37" i="16"/>
  <c r="E21" i="16"/>
  <c r="F14" i="15"/>
  <c r="O28" i="15"/>
  <c r="G28" i="15"/>
  <c r="K33" i="15"/>
  <c r="J5" i="15"/>
  <c r="J26" i="15"/>
  <c r="Z5" i="16"/>
  <c r="Z33" i="16"/>
  <c r="J33" i="16"/>
  <c r="J5" i="16"/>
  <c r="AC33" i="15"/>
  <c r="P5" i="15"/>
  <c r="H14" i="16"/>
  <c r="H7" i="16"/>
  <c r="X7" i="16"/>
  <c r="AA20" i="15"/>
  <c r="R6" i="15"/>
  <c r="R14" i="15" l="1"/>
  <c r="AA28" i="15"/>
  <c r="R35" i="15"/>
  <c r="G15" i="16"/>
  <c r="W22" i="16"/>
  <c r="O22" i="16"/>
  <c r="O29" i="16"/>
  <c r="W8" i="16"/>
  <c r="W29" i="16"/>
  <c r="G21" i="16"/>
  <c r="W35" i="16"/>
  <c r="G7" i="16"/>
  <c r="O7" i="16"/>
  <c r="G28" i="16"/>
  <c r="W7" i="16"/>
  <c r="W21" i="16"/>
  <c r="G35" i="16"/>
  <c r="O14" i="16"/>
  <c r="O21" i="16"/>
  <c r="O35" i="16"/>
  <c r="O28" i="16"/>
  <c r="K34" i="15"/>
  <c r="AB34" i="15"/>
  <c r="S6" i="15"/>
  <c r="S34" i="15"/>
  <c r="AB20" i="15"/>
  <c r="S27" i="15"/>
  <c r="S20" i="15"/>
  <c r="AB27" i="15"/>
  <c r="F9" i="15"/>
  <c r="X37" i="15"/>
  <c r="O16" i="15"/>
  <c r="X13" i="16"/>
  <c r="H20" i="16"/>
  <c r="P6" i="16"/>
  <c r="P27" i="16"/>
  <c r="X6" i="16"/>
  <c r="X27" i="16"/>
  <c r="E35" i="16"/>
  <c r="U21" i="16"/>
  <c r="M35" i="16"/>
  <c r="U28" i="16"/>
  <c r="E14" i="16"/>
  <c r="M14" i="16"/>
  <c r="U35" i="16"/>
  <c r="E28" i="16"/>
  <c r="M7" i="16"/>
  <c r="M21" i="16"/>
  <c r="U7" i="16"/>
  <c r="E12" i="16"/>
  <c r="E19" i="16"/>
  <c r="E33" i="16"/>
  <c r="U5" i="16"/>
  <c r="U26" i="16"/>
  <c r="M12" i="16"/>
  <c r="U12" i="16"/>
  <c r="E26" i="16"/>
  <c r="M5" i="16"/>
  <c r="U33" i="16"/>
  <c r="M26" i="16"/>
  <c r="X26" i="16"/>
  <c r="P12" i="16"/>
  <c r="P5" i="16"/>
  <c r="P19" i="16"/>
  <c r="X12" i="16"/>
  <c r="X5" i="16"/>
  <c r="H5" i="16"/>
  <c r="P33" i="16"/>
  <c r="AB7" i="15"/>
  <c r="S14" i="15"/>
  <c r="AB35" i="15"/>
  <c r="AB14" i="15"/>
  <c r="AB28" i="15"/>
  <c r="AB21" i="15"/>
  <c r="J28" i="15"/>
  <c r="J30" i="15"/>
  <c r="S9" i="15"/>
  <c r="J23" i="15"/>
  <c r="Y14" i="15"/>
  <c r="P7" i="15"/>
  <c r="Y21" i="15"/>
  <c r="H35" i="15"/>
  <c r="G14" i="15"/>
  <c r="P14" i="15"/>
  <c r="G7" i="15"/>
  <c r="Y35" i="15"/>
  <c r="P21" i="15"/>
  <c r="G34" i="15"/>
  <c r="Y28" i="15"/>
  <c r="I26" i="15"/>
  <c r="R12" i="15"/>
  <c r="I5" i="15"/>
  <c r="R19" i="15"/>
  <c r="I12" i="15"/>
  <c r="R26" i="15"/>
  <c r="I19" i="15"/>
  <c r="R5" i="15"/>
  <c r="AA26" i="15"/>
  <c r="AA12" i="15"/>
  <c r="P35" i="15"/>
  <c r="W16" i="16"/>
  <c r="O16" i="16"/>
  <c r="O9" i="16"/>
  <c r="O30" i="16"/>
  <c r="V7" i="16"/>
  <c r="N28" i="16"/>
  <c r="F14" i="16"/>
  <c r="N35" i="16"/>
  <c r="V14" i="16"/>
  <c r="V35" i="16"/>
  <c r="F7" i="16"/>
  <c r="F21" i="16"/>
  <c r="F35" i="16"/>
  <c r="N21" i="16"/>
  <c r="F28" i="16"/>
  <c r="V28" i="16"/>
  <c r="N7" i="16"/>
  <c r="E8" i="15"/>
  <c r="N22" i="15"/>
  <c r="W36" i="15"/>
  <c r="E29" i="15"/>
  <c r="N29" i="15"/>
  <c r="E22" i="15"/>
  <c r="N15" i="15"/>
  <c r="W8" i="15"/>
  <c r="W22" i="15"/>
  <c r="W29" i="15"/>
  <c r="E36" i="15"/>
  <c r="I5" i="16"/>
  <c r="Y5" i="16"/>
  <c r="I26" i="16"/>
  <c r="Q12" i="16"/>
  <c r="Q33" i="16"/>
  <c r="I19" i="16"/>
  <c r="Y33" i="16"/>
  <c r="Y12" i="16"/>
  <c r="Q5" i="16"/>
  <c r="I12" i="16"/>
  <c r="Y26" i="16"/>
  <c r="Q19" i="16"/>
  <c r="I33" i="16"/>
  <c r="Y7" i="15"/>
  <c r="Y19" i="16"/>
  <c r="W9" i="16"/>
  <c r="G9" i="16"/>
  <c r="G37" i="16"/>
  <c r="P28" i="16"/>
  <c r="H35" i="16"/>
  <c r="H28" i="16"/>
  <c r="X14" i="16"/>
  <c r="X28" i="16"/>
  <c r="P35" i="16"/>
  <c r="X21" i="16"/>
  <c r="P14" i="16"/>
  <c r="P7" i="16"/>
  <c r="X35" i="16"/>
  <c r="H21" i="16"/>
  <c r="P21" i="16"/>
  <c r="F35" i="15"/>
  <c r="X28" i="15"/>
  <c r="X35" i="15"/>
  <c r="X7" i="15"/>
  <c r="X21" i="15"/>
  <c r="X14" i="15"/>
  <c r="O21" i="15"/>
  <c r="O7" i="15"/>
  <c r="F28" i="15"/>
  <c r="F7" i="15"/>
  <c r="F21" i="15"/>
  <c r="O14" i="15"/>
  <c r="O35" i="15"/>
  <c r="R26" i="16"/>
  <c r="J26" i="16"/>
  <c r="Z26" i="16"/>
  <c r="J12" i="16"/>
  <c r="Z12" i="16"/>
  <c r="R33" i="16"/>
  <c r="R19" i="16"/>
  <c r="Z19" i="16"/>
  <c r="R12" i="16"/>
  <c r="R5" i="16"/>
  <c r="U16" i="16"/>
  <c r="U30" i="16"/>
  <c r="M23" i="16"/>
  <c r="M16" i="16"/>
  <c r="M9" i="16"/>
  <c r="U9" i="16"/>
  <c r="U37" i="16"/>
  <c r="U23" i="16"/>
  <c r="E16" i="16"/>
  <c r="E37" i="16"/>
  <c r="M30" i="16"/>
  <c r="M37" i="16"/>
  <c r="E23" i="16"/>
  <c r="E30" i="16"/>
  <c r="P28" i="15"/>
  <c r="G21" i="15"/>
  <c r="R33" i="15"/>
  <c r="Q26" i="16"/>
  <c r="AA5" i="15"/>
  <c r="W37" i="16"/>
  <c r="O23" i="16"/>
  <c r="G23" i="16"/>
  <c r="E7" i="15"/>
  <c r="N35" i="15"/>
  <c r="E14" i="15"/>
  <c r="E21" i="15"/>
  <c r="N14" i="15"/>
  <c r="N28" i="15"/>
  <c r="E28" i="15"/>
  <c r="W35" i="15"/>
  <c r="W21" i="15"/>
  <c r="E35" i="15"/>
  <c r="W7" i="15"/>
  <c r="N21" i="15"/>
  <c r="W14" i="15"/>
  <c r="N7" i="15"/>
  <c r="W28" i="15"/>
  <c r="AB26" i="15"/>
  <c r="AB19" i="15"/>
  <c r="S19" i="15"/>
  <c r="AB33" i="15"/>
  <c r="J19" i="15"/>
  <c r="S33" i="15"/>
  <c r="S5" i="15"/>
  <c r="S26" i="15"/>
  <c r="J12" i="15"/>
  <c r="S12" i="15"/>
  <c r="AB12" i="15"/>
  <c r="R15" i="16"/>
  <c r="Z15" i="16"/>
  <c r="R22" i="16"/>
  <c r="J8" i="16"/>
  <c r="J29" i="16"/>
  <c r="R8" i="16"/>
  <c r="J15" i="16"/>
  <c r="R29" i="16"/>
  <c r="Z8" i="16"/>
  <c r="Z22" i="16"/>
  <c r="J22" i="16"/>
  <c r="J36" i="16"/>
  <c r="Z36" i="16"/>
  <c r="R9" i="15"/>
  <c r="R16" i="15"/>
  <c r="AA16" i="15"/>
  <c r="AB5" i="15"/>
  <c r="R37" i="15"/>
  <c r="R23" i="15"/>
  <c r="AA30" i="15"/>
  <c r="AA23" i="15"/>
  <c r="R30" i="15"/>
  <c r="I16" i="15"/>
  <c r="I23" i="15"/>
  <c r="I9" i="15"/>
  <c r="J37" i="15"/>
  <c r="I30" i="15"/>
  <c r="AA37" i="15"/>
</calcChain>
</file>

<file path=xl/sharedStrings.xml><?xml version="1.0" encoding="utf-8"?>
<sst xmlns="http://schemas.openxmlformats.org/spreadsheetml/2006/main" count="1190" uniqueCount="502">
  <si>
    <t>ELABORADO POR:</t>
  </si>
  <si>
    <t>REVISADO POR:</t>
  </si>
  <si>
    <t>APROBADO POR:</t>
  </si>
  <si>
    <t>FECHA</t>
  </si>
  <si>
    <t>ZONA DE RIESGO IMPORTANTE</t>
  </si>
  <si>
    <t>ZONA DE RIESGO INACEPTABLE</t>
  </si>
  <si>
    <t>Asumir el riesgo</t>
  </si>
  <si>
    <t>TIPO</t>
  </si>
  <si>
    <t>Manual</t>
  </si>
  <si>
    <t>Automático</t>
  </si>
  <si>
    <t>Preventivo</t>
  </si>
  <si>
    <t>Detectivo</t>
  </si>
  <si>
    <t>Correctivo</t>
  </si>
  <si>
    <t>Asumir</t>
  </si>
  <si>
    <t>Mitigar</t>
  </si>
  <si>
    <t>Transferir</t>
  </si>
  <si>
    <t>Distribuir</t>
  </si>
  <si>
    <t>Eliminar</t>
  </si>
  <si>
    <t>alta</t>
  </si>
  <si>
    <t>baja</t>
  </si>
  <si>
    <t>media</t>
  </si>
  <si>
    <t>RIESGO</t>
  </si>
  <si>
    <t>Si</t>
  </si>
  <si>
    <t>No</t>
  </si>
  <si>
    <t>No se utiliza</t>
  </si>
  <si>
    <t>Aveces se utiliza</t>
  </si>
  <si>
    <t>Se utiliza regularmente</t>
  </si>
  <si>
    <t>MAPA DE RIESGOS</t>
  </si>
  <si>
    <t xml:space="preserve">PROCESO </t>
  </si>
  <si>
    <t>IMPACTO</t>
  </si>
  <si>
    <t>PROBABILIDAD</t>
  </si>
  <si>
    <t>GRADO DE EXPOSICIÓN</t>
  </si>
  <si>
    <t>CONTROLES EXISTENTES</t>
  </si>
  <si>
    <t>VALORACIÓN DE RIESGOS</t>
  </si>
  <si>
    <t>OPCIONES DE MANEJO</t>
  </si>
  <si>
    <t>ACCIONES</t>
  </si>
  <si>
    <t>RESPONSABLES</t>
  </si>
  <si>
    <t>CRONOGRAMAS</t>
  </si>
  <si>
    <t>INDICADORES</t>
  </si>
  <si>
    <t>(4)  RIESGO</t>
  </si>
  <si>
    <t>Operativo</t>
  </si>
  <si>
    <t>Financiero</t>
  </si>
  <si>
    <t>Cumplimiento</t>
  </si>
  <si>
    <t>EFICACIA</t>
  </si>
  <si>
    <t>EFICIENCIA</t>
  </si>
  <si>
    <t>EFECTIVIDAD</t>
  </si>
  <si>
    <t>Control efectivo, no documentado</t>
  </si>
  <si>
    <t>Control  no efectivo</t>
  </si>
  <si>
    <t>Control efectivo
 y documentado</t>
  </si>
  <si>
    <t>BENEFICIO</t>
  </si>
  <si>
    <t>COSTO</t>
  </si>
  <si>
    <t>VALORACION DE EFICIENCIA</t>
  </si>
  <si>
    <t>ALTO</t>
  </si>
  <si>
    <t>MEDIO</t>
  </si>
  <si>
    <t>BAJO</t>
  </si>
  <si>
    <t>BENFICIO</t>
  </si>
  <si>
    <t>MEDIA</t>
  </si>
  <si>
    <t>ALTA</t>
  </si>
  <si>
    <t>BAJA</t>
  </si>
  <si>
    <t>VALORACION</t>
  </si>
  <si>
    <t>MUY BAJA</t>
  </si>
  <si>
    <t>MUY ALTA</t>
  </si>
  <si>
    <t>SE IMPLEMENTA?</t>
  </si>
  <si>
    <t>ACTIVIDAD</t>
  </si>
  <si>
    <t>FORMULACION DE CONTROLES</t>
  </si>
  <si>
    <t>(2) RIESGO</t>
  </si>
  <si>
    <t>(13) OPCION DE TRATAMIENTO</t>
  </si>
  <si>
    <t>CONTROL</t>
  </si>
  <si>
    <t>VALORACION  Y PLAN DE TRATAMIENTO DEL RIESGO</t>
  </si>
  <si>
    <t>SI</t>
  </si>
  <si>
    <t>NO</t>
  </si>
  <si>
    <t>Anualmente</t>
  </si>
  <si>
    <t>Diariamente</t>
  </si>
  <si>
    <t>Semanalmente</t>
  </si>
  <si>
    <t>Quincenalmente</t>
  </si>
  <si>
    <t>Mensualmente</t>
  </si>
  <si>
    <t>VALOR</t>
  </si>
  <si>
    <t>·</t>
  </si>
  <si>
    <t>*</t>
  </si>
  <si>
    <t>Semestralmente</t>
  </si>
  <si>
    <t>Tecnología</t>
  </si>
  <si>
    <t>Se mantiene en la
Zona de Riesgo</t>
  </si>
  <si>
    <t>Cambia la evaluación antes de controles</t>
  </si>
  <si>
    <t>(1) PROCESO</t>
  </si>
  <si>
    <t>(2) OBJETIVO</t>
  </si>
  <si>
    <t>(3) COD</t>
  </si>
  <si>
    <t>COD RIESGO</t>
  </si>
  <si>
    <t>RIESGO INHERENTE</t>
  </si>
  <si>
    <t>RIESGO RESIDUAL</t>
  </si>
  <si>
    <t>GRADO DE EXPOSICION</t>
  </si>
  <si>
    <t>MAPA DE RIESGO INHERENTE</t>
  </si>
  <si>
    <t>MODERADO</t>
  </si>
  <si>
    <t>MAPA DE RIESGO RESIDUAL</t>
  </si>
  <si>
    <t>(5) CLASIFICACIÓN</t>
  </si>
  <si>
    <t>(6) GENERADOR</t>
  </si>
  <si>
    <t>(7) CAUSAS</t>
  </si>
  <si>
    <t>(8) EFECTOS</t>
  </si>
  <si>
    <t xml:space="preserve"> (9) VALOR</t>
  </si>
  <si>
    <t>(11) VALOR</t>
  </si>
  <si>
    <t>(13) GRADO DE EXPOSICIÓN</t>
  </si>
  <si>
    <t>(4) Existen controles?</t>
  </si>
  <si>
    <t>(6) TIPO DE CONTROL</t>
  </si>
  <si>
    <t>(7) El control esta documentado?</t>
  </si>
  <si>
    <t>(5) CONTROLES EXISTENTES</t>
  </si>
  <si>
    <t>(3) GRADO DE EXPOSICION</t>
  </si>
  <si>
    <t>(8) El control se esta aplicando?</t>
  </si>
  <si>
    <t>(9) El control es efectivo para minimizar el riesgo?</t>
  </si>
  <si>
    <t>(10) Frecuencia del Control</t>
  </si>
  <si>
    <t>CALIFICACION DE LA PROTECCION EXISTENTE</t>
  </si>
  <si>
    <t>(11) VALORACIÓN CON CONTROLES</t>
  </si>
  <si>
    <t>(12) VALORACION</t>
  </si>
  <si>
    <t>Estrategico</t>
  </si>
  <si>
    <t>Continuo o permanente</t>
  </si>
  <si>
    <t>A solicitud o por evento</t>
  </si>
  <si>
    <t>CATASTROFICO</t>
  </si>
  <si>
    <t>RESUMEN MAPA DE RIESGOS DEL PROCESO</t>
  </si>
  <si>
    <t xml:space="preserve"> </t>
  </si>
  <si>
    <t>ZONA DE RIESGO BAJA</t>
  </si>
  <si>
    <t>ZONA DE RIESGO MODERADA</t>
  </si>
  <si>
    <t>ZONA DE RIESGO ALTA</t>
  </si>
  <si>
    <t>ZONA DE RIESGO EXTREMA</t>
  </si>
  <si>
    <t>MAYOR</t>
  </si>
  <si>
    <t>IMPROBABLE</t>
  </si>
  <si>
    <t>PROBABLE</t>
  </si>
  <si>
    <t>POSIBLE</t>
  </si>
  <si>
    <t>Asumir y/o Reducir  el riesgo</t>
  </si>
  <si>
    <t>Reducir y/o evitar y/o Compartir y/o Transferir el riesgo</t>
  </si>
  <si>
    <t>Evitar y/o Reducir y/o Compartir y/0 Transferir el riesgo</t>
  </si>
  <si>
    <t>CÓDIGO:</t>
  </si>
  <si>
    <t>VERSIÓN:</t>
  </si>
  <si>
    <t>CORPORACIÓN AUTONOMA REGIONAL PARA LA DEFENSA DE LA MESETA DE BUCARAMANGA-CDMB</t>
  </si>
  <si>
    <t>E-GE-FO10</t>
  </si>
  <si>
    <t>IDENTIFICACIÓN, EVALUACIÓN Y CALIFICACIÓN DE RIESGOS</t>
  </si>
  <si>
    <t>ELABORÓ:</t>
  </si>
  <si>
    <t>REVISÓ:</t>
  </si>
  <si>
    <t>APROBÓ:</t>
  </si>
  <si>
    <t>REPRESENTANTE DIRECCIÓN SIGC</t>
  </si>
  <si>
    <t>EQUIPO LIDER SIGC</t>
  </si>
  <si>
    <t>VERSIÓN</t>
  </si>
  <si>
    <t>Seguridad y Salud Ocupacional</t>
  </si>
  <si>
    <t>DIRECTOR(A) GENERAL</t>
  </si>
  <si>
    <t>Corrupción</t>
  </si>
  <si>
    <t>RARA VEZ</t>
  </si>
  <si>
    <t>CASI SEGURO</t>
  </si>
  <si>
    <t xml:space="preserve"> (10) IMPACTO</t>
  </si>
  <si>
    <t xml:space="preserve"> (12) PROBABILIDAD</t>
  </si>
  <si>
    <t>IDENTIFICACIÓN DEL RIESGO</t>
  </si>
  <si>
    <t>ANALISIS DEL RIESGO</t>
  </si>
  <si>
    <t>ZONA DEL RIESGO</t>
  </si>
  <si>
    <t>VALORACIÓN DEL RIESGO</t>
  </si>
  <si>
    <t>CONTROLES</t>
  </si>
  <si>
    <t>ZONA DE RIESGO</t>
  </si>
  <si>
    <t>ACCIONES ASOCIADAS AL CONTROL</t>
  </si>
  <si>
    <t>PERIODO DE EJECUCIÓN</t>
  </si>
  <si>
    <t>INDICADOR</t>
  </si>
  <si>
    <t xml:space="preserve">ACCIONES </t>
  </si>
  <si>
    <t>PROCESO</t>
  </si>
  <si>
    <t>OBJETIVO</t>
  </si>
  <si>
    <t>COD</t>
  </si>
  <si>
    <t>ACCIONES DE TRATAMIENTO</t>
  </si>
  <si>
    <t>FECHA FINAL DE IMPLEMENTACIÓN</t>
  </si>
  <si>
    <t>ORDENAMIENTO Y PLANIFICACIÓN AMBIENTAL TERRITORIAL</t>
  </si>
  <si>
    <t>Formular instrumentos y estrategias de gestión conducentes al mejoramiento de la calidad ambiental, al adecuado uso y aprovechamiento del territorio, para garantizar la oferta de
bienes y servicios ambientales, a través de acciones de planificación ambiental, concertación, y apoyo a entes territoriales.</t>
  </si>
  <si>
    <t>R1</t>
  </si>
  <si>
    <t>Decisiones ajustadas a intereses particulares</t>
  </si>
  <si>
    <t>PERSONAS</t>
  </si>
  <si>
    <t>Conflictos de intereses - falta de  entrenamiento - presiones indebidas</t>
  </si>
  <si>
    <t>Sanciones - Pérdida de bienes- daño ambiental - pérdida de Credibilidad - Detrimento patrimonial</t>
  </si>
  <si>
    <t>R2</t>
  </si>
  <si>
    <t>Utilización indebida de información oficial privilegiada en temas relacionados con el ordenamiento y planificación</t>
  </si>
  <si>
    <r>
      <rPr>
        <sz val="10"/>
        <rFont val="Arial"/>
        <family val="2"/>
      </rPr>
      <t xml:space="preserve">Politica de seguridad de la información  </t>
    </r>
    <r>
      <rPr>
        <sz val="10"/>
        <color indexed="8"/>
        <rFont val="Arial"/>
        <family val="2"/>
      </rPr>
      <t>establecida en el   SIGC, y el Código de Valores éticos de la CDMB</t>
    </r>
  </si>
  <si>
    <t>Procedimiento formalizado M-OP-PR02</t>
  </si>
  <si>
    <t xml:space="preserve">Normatividad vigente </t>
  </si>
  <si>
    <t>Politica de seguridad de la información  establecida en el   SIGC,</t>
  </si>
  <si>
    <t>Sistemas de información susceptibles de manipulación o adulteración</t>
  </si>
  <si>
    <t>Personas, errores en los procedimientos</t>
  </si>
  <si>
    <t>Método no definido o inadecuado, Incumplimiento de procedimientos</t>
  </si>
  <si>
    <t>Sanción
Inhabilidades
Destitución</t>
  </si>
  <si>
    <t>R3</t>
  </si>
  <si>
    <t>GESTIÓN DEL CONOCIMIENTO AMBIENTAL</t>
  </si>
  <si>
    <t>Proveer el conocimiento necesario como soporte a la gestión ambiental, a través de la generación y socialización de información, estudios, diseños e investigaciones</t>
  </si>
  <si>
    <t>Normatividad Existente</t>
  </si>
  <si>
    <t>Por evento</t>
  </si>
  <si>
    <t>GESTIÓN INTEGRAL DE LA OFERTA AMBIENTAL</t>
  </si>
  <si>
    <t>Ejecutar proyectos de conservación, a través de la implementación de acciones de preservación, protección, recuperación, restauración y uso sostenible de los recursos naturales renovables con la participación de los actores
del sistema regional ambiental con el propósito de asegurar la oferta de bienes y servicios ambientales.</t>
  </si>
  <si>
    <t>R4</t>
  </si>
  <si>
    <t xml:space="preserve">Personas </t>
  </si>
  <si>
    <t xml:space="preserve">Incumplimiento de procedimientos </t>
  </si>
  <si>
    <t xml:space="preserve">perdida de bIenes, perdida de credibilidad - disminucion en la calidad del servicio </t>
  </si>
  <si>
    <t>Procedimiento Documentado, visto bueno de la salida de material vegetal  por parte del resposable, o coordinador o subdirector.</t>
  </si>
  <si>
    <t>Subdirector y Coordinadores Gestión Integral de la Oferta Ambiental</t>
  </si>
  <si>
    <t>GESTIÓN DEL RIESGO AMBIENTAL TERRITORIAL</t>
  </si>
  <si>
    <t xml:space="preserve">Desarrollar acciones encaminadas al conocimiento, la prevención, mitigación y la reducción del riesgo de desastres, la mitigación de gases efecto invernadero y adaptación al cambio climático en el área de
jurisdicción de la CDMB.
</t>
  </si>
  <si>
    <t>Tráfico de influencias al momento de elaboración, programación y ejecución de estudios, diseños y obras y proyectos adelantados por la CDMB</t>
  </si>
  <si>
    <t>Personas</t>
  </si>
  <si>
    <t>Incumplimiento de procedimientos
Falta de entrenamiento</t>
  </si>
  <si>
    <t>Sanciones, pérdida de credibilidad, disminución de la calidad del servicio</t>
  </si>
  <si>
    <t>R5</t>
  </si>
  <si>
    <t>R6</t>
  </si>
  <si>
    <t>Lista de prioridades de las necesidades de obras en el área de jurisdicción</t>
  </si>
  <si>
    <t>NA</t>
  </si>
  <si>
    <t>ADQUISICIÓN DE BIENES Y SERVICIOS</t>
  </si>
  <si>
    <t>Establecer y ejecutar la planeación necesaria para asegurar la provisión oportuna de los bienes, servicios y obra pública requeridos por la Entidad para su normal funcionamiento, a través de procedimientos
contractuales garantizando la selección objetiva, la correcta ejecución y liquidación de los contratos.</t>
  </si>
  <si>
    <t>Intereses indebidos en la celebración de contratos</t>
  </si>
  <si>
    <t>Externos 
Persona
Errores en los Procedimientos</t>
  </si>
  <si>
    <t>Falta de ética, Incumplimiento de procedimientos, Metodo inadecuado.</t>
  </si>
  <si>
    <t>Sanciones.Detrimento del patrimonio. Pérdida de credibilidad</t>
  </si>
  <si>
    <t>Urgencia manifiesta inexistente</t>
  </si>
  <si>
    <t>Planeación inadecuada. Incumplimiento de procedimientos</t>
  </si>
  <si>
    <t>Sanciones. Detrimento del patrimonio. Pérdida de credibilidad</t>
  </si>
  <si>
    <t>Utilización indebida de
información oficial privilegiada</t>
  </si>
  <si>
    <t>Intención de favorecer aun tercero o en busca del bien personal</t>
  </si>
  <si>
    <t>R7</t>
  </si>
  <si>
    <t>R8</t>
  </si>
  <si>
    <t>R9</t>
  </si>
  <si>
    <t>Manual de Contratación</t>
  </si>
  <si>
    <t>Plan Anual de Adquisiciones</t>
  </si>
  <si>
    <t>Registro en el sistema secop de la contratación estatal</t>
  </si>
  <si>
    <t>Procedimiento
Documentado</t>
  </si>
  <si>
    <t>Revisión por parte del Jefe  de la Oficina  de Contratación</t>
  </si>
  <si>
    <t>Registros de participación ciudadana</t>
  </si>
  <si>
    <t>Registros SECOP</t>
  </si>
  <si>
    <t>Incluir y hacer cumplir la Cláusula de Confidencialidad en las Minutas Contractuales.</t>
  </si>
  <si>
    <t>Jefe Oficina de contratación</t>
  </si>
  <si>
    <t>Número de minutas con cláusula de confidencialidad / N total de minutas emitidas</t>
  </si>
  <si>
    <t>GESTIÓN DE LOS RECURSOS FISICOS</t>
  </si>
  <si>
    <t>Administrar los bienes y servicios de la Entidad para su normal funcionamiento, mediante la aplicación de herramientas e instrumentos de gestión eficientes que aseguren la puesta en práctica de una política ambiental racional y
sostenible.</t>
  </si>
  <si>
    <t>Uso incorrecto de los bienes de propiedad de la entidad.</t>
  </si>
  <si>
    <t xml:space="preserve">Incumplimiento de procedimientos
  </t>
  </si>
  <si>
    <t>Sanciones
Perdida de Bienes
Detrimento Patrimonial
Disminución de la Calidad del Servicio</t>
  </si>
  <si>
    <t>R10</t>
  </si>
  <si>
    <t>Solicitud por Evento</t>
  </si>
  <si>
    <t>Realizar inventarios personales cuando se requieran</t>
  </si>
  <si>
    <t>Inventarios Personales Realizados</t>
  </si>
  <si>
    <t>GESTIÓN DE LOS RECURSOS FINANCIEROS</t>
  </si>
  <si>
    <t xml:space="preserve">Administrar los Recursos Financieros para el adecuado funcionamiento de la Entidad, mediante la planificación, control y seguimiento a los ingresos y gastos para la toma de decisiones.
</t>
  </si>
  <si>
    <t>Inversiones de dineros en entidades de dudosa solidez financiera, a cambio de beneficios indebidos para servidores públicos</t>
  </si>
  <si>
    <t>Personas 
Errores en los Procedimientos</t>
  </si>
  <si>
    <t>Incumplimiento de procedimientos</t>
  </si>
  <si>
    <t>Sanciones, pérdida de bienes, detrimento del patrimonio, pérdida de credibilidad</t>
  </si>
  <si>
    <t>Posible pérdida de dinero en la entidad</t>
  </si>
  <si>
    <t>Falta de ética y valores, Incumplimiento de los procedimientos, método no definido o inadecuado</t>
  </si>
  <si>
    <t>Sanciones, Detrimento del patrimonio.</t>
  </si>
  <si>
    <t>Personas.</t>
  </si>
  <si>
    <t>incumplimiento de procedimientos</t>
  </si>
  <si>
    <t>R11</t>
  </si>
  <si>
    <t>R12</t>
  </si>
  <si>
    <t>R13</t>
  </si>
  <si>
    <t>Clasificación triple AAA para cotización de Inversión</t>
  </si>
  <si>
    <t>Token de Seguridad en las transferencias</t>
  </si>
  <si>
    <t>Conciliaciones Bancarias</t>
  </si>
  <si>
    <t>Conciliación de Ingresos entre Tesorería y Presupuesto</t>
  </si>
  <si>
    <t>Conciliación del Efectivo Contabilidad y Tesorería</t>
  </si>
  <si>
    <t>Conciliaciones con Contabilidad.</t>
  </si>
  <si>
    <t>Por Evento</t>
  </si>
  <si>
    <t>Póliza Global de Manejo Vigente</t>
  </si>
  <si>
    <t>Bimensual</t>
  </si>
  <si>
    <t>Conciliaciones cada dos meses entre Contabilidad y Cartera.</t>
  </si>
  <si>
    <t>Técnico Administrativo de cartera</t>
  </si>
  <si>
    <t>EVALUACIÓN Y SEGUIMIENTO DEL SIGC</t>
  </si>
  <si>
    <t>Dependencia laboral o
contractual</t>
  </si>
  <si>
    <t>R14</t>
  </si>
  <si>
    <t>Procedimientos de Auditorías Internas Documentados</t>
  </si>
  <si>
    <t>Efectuar la evaluación, el seguimiento y la asesoría en forma objetiva e imparcial al Sistema Integrado de Gestión y Control (SIGC) con el fin de determinar su grado de eficiencia, eficacia y efectividad, mediante mecanismos de
medición, evaluación y verificación de cada uno de los elementos que lo componen generando el mejoramiento y la optimización del Sistema.</t>
  </si>
  <si>
    <t>Auditorías realizadas / Auditorías Programadas</t>
  </si>
  <si>
    <t>GESTIÓN ESTRATEGICA</t>
  </si>
  <si>
    <t>EVALUACION Y CONTROL A LA DEMANDA AMBIENTAL</t>
  </si>
  <si>
    <t>GESTION JURIDICA</t>
  </si>
  <si>
    <t>GESTIÓN DEL TALENTO HUMANO</t>
  </si>
  <si>
    <t>CULTURA AMBIENTAL</t>
  </si>
  <si>
    <t>GESTIÓN DE TECNOLOGIAS DE LA INFORMACIÓN</t>
  </si>
  <si>
    <t>Extralimitación de Funciones</t>
  </si>
  <si>
    <t>Personas
Errores en los procedimientos</t>
  </si>
  <si>
    <t>Desconocimiento del alcance de sus funciones</t>
  </si>
  <si>
    <t>Sanciones 
Detrimento patrimonial
Disminución de la calidad del servicio
Disminución del Clima Laboral</t>
  </si>
  <si>
    <t>R15</t>
  </si>
  <si>
    <t>Establecer y liderar la Planeación Corporativa necesaria para asegurar el cumplimiento de los propósitos institucionales a través de la formulación, seguimiento y control a la gestión institucional.</t>
  </si>
  <si>
    <t>Manual de Funciones</t>
  </si>
  <si>
    <t>Resolución grupos de trabajo</t>
  </si>
  <si>
    <t>Proceso de Inducción y Reinducción</t>
  </si>
  <si>
    <t>Director General</t>
  </si>
  <si>
    <t>No. de Actos Administrativos</t>
  </si>
  <si>
    <t>Modificación de datos del Sistema de Información Corporativo sin las autorizaciones correspondientes (Riesgo de Corrupción</t>
  </si>
  <si>
    <t>• Personas
• Fallas en la tecnología</t>
  </si>
  <si>
    <t>• Incumplimiento de procedimientos
• Método no definido o inadecuado
• Falta de entrenamiento
• Recursos insuficientes</t>
  </si>
  <si>
    <t>• Alteración indebida de la información
• Sanciones</t>
  </si>
  <si>
    <t>R16</t>
  </si>
  <si>
    <t xml:space="preserve">Determinar y gestionar los recursos tecnológicos necesarios para garantizar la disponibilidad y oportunidad de la información, a través de herramientas y procedimientos especializados.
</t>
  </si>
  <si>
    <t>Roles o permisos asignados por clase de usuario por aplicativo</t>
  </si>
  <si>
    <t>Bloqueo de acceso al SIC tras tres intentos fallidos en la contraseña de usuario</t>
  </si>
  <si>
    <t>Registro de ingreso al sistema de cada usuario al SIC</t>
  </si>
  <si>
    <t>CONSECUENCIAS</t>
  </si>
  <si>
    <t>Realizar la Evaluación y seguimiento de los trámites, permisos, solicitudes y afectaciones ambientales, exigiendo y verificando el cumplimiento de la normatividad ambiental vigente, a través de asistencia técnica, campañas,
trámites, permisos, seguimiento, operativos de control y vigilancia, y la aplicación de los instrumentos económicos, asegurados en un Sistema de Información de Control Ambiental, contribuyendo a la preservación de los
recursos naturales.</t>
  </si>
  <si>
    <t>Externos
Personas</t>
  </si>
  <si>
    <t>Fata de principios y valores eticos de los servidores públicos
Debilidad en la supervision de los servidores publicos</t>
  </si>
  <si>
    <t>Incumplimiento de procedimientos
Reglamentación insuficiente</t>
  </si>
  <si>
    <t>No existen el control del archivo de gestión documental de SEYCA</t>
  </si>
  <si>
    <t>R17</t>
  </si>
  <si>
    <t>R18</t>
  </si>
  <si>
    <t>R19</t>
  </si>
  <si>
    <t>Procedimientos para tramites y servicios</t>
  </si>
  <si>
    <t>supervisiones</t>
  </si>
  <si>
    <t>Supervisiones</t>
  </si>
  <si>
    <t>GESTIÓN DOCUMENTAL</t>
  </si>
  <si>
    <t>Establecer y coordinar la aplicación de los criterios necesarios para asegurar la administración, preservación y conservación de la documentación producida y recibida por la Entidad, mediante la definición, aplicación y
seguimiento de políticas documentales</t>
  </si>
  <si>
    <t>Personas (usuarios internos y externos), Fallas en la tecnología, Desastres naturales.</t>
  </si>
  <si>
    <t>Instalaciones fisicas inadecuadas y/o insufcientes para el Archivo de Gestión.
Presencia de agentes externos (incendios, humedad, inundaciones, plagas).
Desconocimiento del Manual de Gestión Documental.
Planeación inadecuada 
Recursos inadecuados o insufcieintes.</t>
  </si>
  <si>
    <t>R20</t>
  </si>
  <si>
    <t>Listado maestro de documentos aprobado en el SIGC.</t>
  </si>
  <si>
    <t>Listado de asistencia</t>
  </si>
  <si>
    <t>Promover actuaciones administrativas ajustadas a la normatividad para prevenir el daño antijurídico, mediante una gestión jurídica integral</t>
  </si>
  <si>
    <t>Planeación Inadecuada 
(Falta de impulso procesal)</t>
  </si>
  <si>
    <t>Sanciones disciplinarias y penales.
Pérdida de Bienes
Detrimento Patrimonial
Disminución de la Calidad del Servicio</t>
  </si>
  <si>
    <t xml:space="preserve"> Incumplimiento de Procedimientos           Falta de Ética profesional</t>
  </si>
  <si>
    <t>Sanciones disciplinarias y penales
Pérdida de Bienes
Detrimento Patrimonial
Disminución de la Calidad del Servicio.                 Mala imagen institucional</t>
  </si>
  <si>
    <t>R21</t>
  </si>
  <si>
    <t>R22</t>
  </si>
  <si>
    <t>Procedimientos Documentados</t>
  </si>
  <si>
    <t>Información susceptible de manipulación o adulteración al momento de la vinculación del personal</t>
  </si>
  <si>
    <t>Personas
Errores en los procedimientos</t>
  </si>
  <si>
    <t>Incumplimiento de Procedimiento.            Falta de ética profesional</t>
  </si>
  <si>
    <t>Sanciones, pérdida de credibilidad, Mala imagen institucional.</t>
  </si>
  <si>
    <t>R23</t>
  </si>
  <si>
    <t xml:space="preserve">Administrar el recurso humano de la entidad, con el propósito de cumplir con su misión institucional, mediante el mejoramiento continuo de las condiciones laborales
</t>
  </si>
  <si>
    <t>R24</t>
  </si>
  <si>
    <t>Generar procesos de Educación, capacitación y sensibilización en las partes interesadas del Área de Jurisdicción de la CDMB, de tal forma que se visibilicen patrones de cambio cultural ambiental, fortaleciendo
los procesos participativos, la instalación de capacidades técnicas y comunicativas que desde las competencias ciudadanas posibiliten la toma de decisiones colectivas hacia la construcción de una cultura ética
y responsable en el manejo sostenible del capital natural.</t>
  </si>
  <si>
    <t xml:space="preserve">Usufructo para beneficio personal  con la utilización de bienes del estado y la no realización de eventos institucionales  </t>
  </si>
  <si>
    <t xml:space="preserve">Falta de compromiso y de ética profesional en los servidores públicos. 
Influencias políticas y personales                                                                                                                                                                                                                                                                                                                                                       </t>
  </si>
  <si>
    <t>Detrimento Patrimonial, sanciones</t>
  </si>
  <si>
    <t>Formato salida de equipos</t>
  </si>
  <si>
    <t>Registro de Asistencia a Eventos</t>
  </si>
  <si>
    <t>RELACIONES CON PARTES INTERESADAS</t>
  </si>
  <si>
    <t>Jefe Gestión Social Ambiental
Equipo Gestión Social Ambiental</t>
  </si>
  <si>
    <t>Registros Uso Transporte Institucional
Registros Salida y Entrada de Equipos</t>
  </si>
  <si>
    <t>Diligenciar los formatos respectivos para la salida y entrada de los equipos de la CDMB</t>
  </si>
  <si>
    <t>Atender, Orientar y Gestionar las necesidades y expectativas de las Partes Interesadas; a través de la interacción con los demás procesos de la Entidad, determinando a su vez, su nivel de
satisfacción.</t>
  </si>
  <si>
    <t>Cohecho
Concusión
Prevaricato</t>
  </si>
  <si>
    <t>Falta de ética. 
Falta de entrenamiento del personal que atiende a las Partes Interesadas.</t>
  </si>
  <si>
    <t>Sanciones, pérdida de bienes, detrimento patrimonial, disminución en la calidad del servicio</t>
  </si>
  <si>
    <t>Tráfico de influencias</t>
  </si>
  <si>
    <t>Personas, Desconocimiento de los procedimientos</t>
  </si>
  <si>
    <t xml:space="preserve">Falta de ética profesional en los servidores públicos.                                                                                                                                                                                                                                                                                                                                                       </t>
  </si>
  <si>
    <t>Sanciones, pérdida de credibilidad , disminución en la calidad del servicio</t>
  </si>
  <si>
    <t>R25</t>
  </si>
  <si>
    <t>R26</t>
  </si>
  <si>
    <t>RESPONSABLES DE LOS PROCESOS DEL SIGC DE LA CDMB</t>
  </si>
  <si>
    <t>COMITÉ MODELO INTEGRADO DE PLANEACIÓN Y GESTIÓN DE LA CDMB</t>
  </si>
  <si>
    <t>Sistema Integrado de Correspondencia SIC</t>
  </si>
  <si>
    <t>Informes Encuestas de Satisfacción</t>
  </si>
  <si>
    <t>Registro de Solicitudes en el SIC</t>
  </si>
  <si>
    <t>Encuestas de Satisfacción a Partes Interesadas</t>
  </si>
  <si>
    <t>Jefe Gestión Social Ambiental
Equipo Atención al Ciudadano</t>
  </si>
  <si>
    <t>Registros en el SIC</t>
  </si>
  <si>
    <t>Informes Mensuales</t>
  </si>
  <si>
    <t>Promover la participación ciudadana en los procesos contractuales que lo requieran ( aviso de convocatoria, veedurías ciudadanas, audiencias)</t>
  </si>
  <si>
    <t>Realizar Inventarios Físicos de bienes de propiedad de la CDMB.</t>
  </si>
  <si>
    <t>Inventario Físicos Realizados</t>
  </si>
  <si>
    <t>Verificación y depuración de roles a las cuentas de acceso al SIC de los servidores  públicos y contratistas adscritos a SEYCA
Control de Acceso a los equipos de computo y al SIC con apoyo de Tecnología de la información</t>
  </si>
  <si>
    <t>Capacitar a los funcionarios de la entidad en el manejo de la plataforma del SECOP II</t>
  </si>
  <si>
    <t>Implementar para todas las modalidades de contratación el uso del SECOP II</t>
  </si>
  <si>
    <t>Renovar oportunamente la póliza Global de manejo para los servidores públicos que manipulen dinero.</t>
  </si>
  <si>
    <t>Profesional especializado ADEI</t>
  </si>
  <si>
    <t>Sanciones, pérdida de bienes, disminución de la calidad del servicio y manipulación de la información  por personal no vinculado a la Entidad.</t>
  </si>
  <si>
    <t>Estudiar y analizar la necesidad real e inminente de la declaratoria de urgencia manifiesta y su contratación prioritaria.</t>
  </si>
  <si>
    <t>Director General
Jefe Oficina de contratación</t>
  </si>
  <si>
    <t>Acto Administrativo</t>
  </si>
  <si>
    <t>Prohibición de salida de expedientes de la Entidad.
Registro de prestamo de expedientes</t>
  </si>
  <si>
    <t>Detrimento del patrimonio
Pérdida de credibilidad e imagén institucional
Retrasados e incumplimientos legales
Sanciones 
No contar con la información oportuna y confiable.
Enfermedades Laborales (estrés)</t>
  </si>
  <si>
    <t>Programación de Eventos
Registro Fotográfico</t>
  </si>
  <si>
    <t>Codigo Integridad</t>
  </si>
  <si>
    <t>Ejecutar la asignación de roles o permisos a usuarios a través del formato A-TI-FO07.
Revisar para los diferentes aplicativos las tablas susceptibles de activar log de auditoría</t>
  </si>
  <si>
    <t>Alimentar el Sistema e-Kogui con toda la información de los proceso jurídicos que adelante la Entidad.</t>
  </si>
  <si>
    <t>Realizar capacitación  en política  de prevención de daño antijurídico a los Alcaldes del área de Jurisdicción.</t>
  </si>
  <si>
    <t>e-Kogui  actualizado</t>
  </si>
  <si>
    <t>Revisar la hoja de vida mediante el formato Control de Procesos E-GE-FO02</t>
  </si>
  <si>
    <t>Realizar Inventarios Físicos, Entradas y Salidas de Almacén y Realizar pruebas selectiva al Inventario de Almacén</t>
  </si>
  <si>
    <t>IP fija funcionando</t>
  </si>
  <si>
    <t>Evaluador y evaluados</t>
  </si>
  <si>
    <t>No. De compromisos laborales concertados/ no. De empleados * 100</t>
  </si>
  <si>
    <t>DIRECTOR GENERAL</t>
  </si>
  <si>
    <t>27 DE ENERO DE 2021</t>
  </si>
  <si>
    <t>Controlar las autorizaciones otorgadas en los aplicativos tecnológicos, de conformidad con el perfil y funciones del cargo</t>
  </si>
  <si>
    <t xml:space="preserve">ELABORADO POR: </t>
  </si>
  <si>
    <t>Obtener beneficios de parte de los contratistas de obras hacia la interventoría y los supervisores de dichos contratos con el fin de retrasar tiempos de entrega, disminuir calidad y cantidad de materiales y/u otros fines similares</t>
  </si>
  <si>
    <t>Total de tablas con auditorias activadas en la BD de producción
Usuarios configurados/ total de usuarios</t>
  </si>
  <si>
    <t>Hojas de vida verificadas/Total de hojas de vida de funcionarios  posesionados</t>
  </si>
  <si>
    <t>ORDENAMIENTO PLANIFICACIÓN AMBIENTAL TERRITORIAL</t>
  </si>
  <si>
    <t>Pérdida de información de los archivos institucionales</t>
  </si>
  <si>
    <t>Instrumentos archivísticos,
Aplicativo SIC,  GDI, PS Documents,
Capacitaciones y Cronograma de visitas</t>
  </si>
  <si>
    <t>Participar en la jornada de inducción y reinducción institucional</t>
  </si>
  <si>
    <t>Planificar en cada semestre del año una (1) jornada de entrenamiento y reentrenamiento al personal  del proceso de Gestión Documental.</t>
  </si>
  <si>
    <t>Secretaría General 
Coordinador Gestión Documental, Información y Archivo</t>
  </si>
  <si>
    <t xml:space="preserve">
Secretaría General 
Coordinador Gestión Documental, Información y Archivo
</t>
  </si>
  <si>
    <t>Llevar a cabo la ejecución de visitas de acuerdo al cronograma de visitas vigencia 2022</t>
  </si>
  <si>
    <t>01/01/2022 al 31/12/2022</t>
  </si>
  <si>
    <t>01/01/2022 al 
31/12/2022</t>
  </si>
  <si>
    <t>31 Marzo de 2022</t>
  </si>
  <si>
    <t>01/03/2022 al 31/12/2022</t>
  </si>
  <si>
    <t>01/04/2022 al 31/12/2022</t>
  </si>
  <si>
    <t>01/01/2022
al
31/12/2022</t>
  </si>
  <si>
    <t>30/06/2022
30/12/2022</t>
  </si>
  <si>
    <t>Número de participantes en inducción y reinducción</t>
  </si>
  <si>
    <t>Porcentaje de personal capacitado</t>
  </si>
  <si>
    <t>Número de visitas realizadas</t>
  </si>
  <si>
    <t>Procedimiento M-RA-PR01 Procedimiento de planeación, ejecución y supervisión de obras de reducción del riesgo de desastres.</t>
  </si>
  <si>
    <t>01/01/2022 al
 31/12/2022</t>
  </si>
  <si>
    <t>Subdirector SURYT</t>
  </si>
  <si>
    <t xml:space="preserve">Realizar periódicamente comité técnico de obra donde se realizará el seguimiento de las obras en curso
</t>
  </si>
  <si>
    <t xml:space="preserve">
Realizar comités primario del proceso socializando el Informe de supervisión de las obras que se encuentren en ejecución y/o liquidación.</t>
  </si>
  <si>
    <t>Número de Comités de Obras realizados para el seguimiento de cada contrato en curso</t>
  </si>
  <si>
    <t>Número de Comités primario del proceso</t>
  </si>
  <si>
    <t>Socializar el informe de seguimiento a la supervisión de las obras en ejecución al comité directivo de la entidad
Socialización el Código de Integridad en los Comités Primario del proceso</t>
  </si>
  <si>
    <t xml:space="preserve">Número de Comités Directivos asistidos donde se socialice el Informe de Supervisión de obras
Numéros de Comites primarios donde se socialice el Código de Integridad
</t>
  </si>
  <si>
    <t>01/02/2022 al
 31/12/2022</t>
  </si>
  <si>
    <t>01/022022 al
 31/12/2022</t>
  </si>
  <si>
    <t xml:space="preserve">Socializar el procedimiento y formatos establecidos para la venta y fomento de material vegetal y la manera de publicar el reporte de existencia de dicho material.
Realizar seguimiento al Inventario de material vegetal (kardex)
</t>
  </si>
  <si>
    <t>Prevaricato en la entrega de material vegetal</t>
  </si>
  <si>
    <t>Registros mensuales de producción y entrega de material vegetal.</t>
  </si>
  <si>
    <t>Elaboración de actas de concertación y conceptos técnicos de tramites mediante la conformación de equipos multidisciplinarios del proceso</t>
  </si>
  <si>
    <t xml:space="preserve"> Número de tramites y conceptos técnicos adoptados mediante equipo   multidisciplinario / Número de tramites y conceptos técnicos gestionados en la vigencia</t>
  </si>
  <si>
    <t>Mantener actualizado el Repositorio bajo la custodia de la Coordinación de Gestión del Conocimiento Ambiental</t>
  </si>
  <si>
    <t>Realizar los comités primarios del proceso</t>
  </si>
  <si>
    <t>Número de Comités primarios del proceso realizados</t>
  </si>
  <si>
    <t>Número de controles y permisos otorgados por cgo en el SIC</t>
  </si>
  <si>
    <t>Consolidación de practicas autocráticas en la selección de áreas y procesos a controlar. 
 Impunidad y favorecimiento. y Perdida de confiabilidad.</t>
  </si>
  <si>
    <t>Elaboración y aprobación del Cronograma de Auditorías,
Programas de Auditoría y Planes de Auditoría.</t>
  </si>
  <si>
    <t>Elaboración y ejerución del Plan Operativo vigencia 2022</t>
  </si>
  <si>
    <t>Jefe Oficina de Control Interno
Comité Institucional de Coordinación de Control Interno
Equipo Auditor</t>
  </si>
  <si>
    <t>Número de actividades del plan Operativo ejecutadas / Número de actividades del plan operativo programadas</t>
  </si>
  <si>
    <t>Resolución 420 de 2021 Compromiso ético del auditor interno</t>
  </si>
  <si>
    <t>Llegar registro y seguimiento al material de educación ambiental y activos de la Oficina de Gestión Social y Ambiental.</t>
  </si>
  <si>
    <t>Realizar programación semanal de vehículos institucionales de acuerdo a los registros llevados por la Coordinación de recursos físicos</t>
  </si>
  <si>
    <t>Realizar seguimiento a las PQRSD recibidas por los gestores ambientales en los municipios de la jurisdicción.</t>
  </si>
  <si>
    <t>Enviar el Informe de satisfacción al ciudadano a todos los procesos del SIGC.</t>
  </si>
  <si>
    <t>Realizar Informe de Satisfacción al ciudadano mensualmente.</t>
  </si>
  <si>
    <t xml:space="preserve">Probabilidad que por la acción u omisión se omita, retarde, rehuse o deniegue un acto propio de sus funciones para favorecer, exigir, constreñir para recibir beneficio economico. </t>
  </si>
  <si>
    <t>Probabilidad de que por acción u omisión, no se tenga el debido cuidado al cumplir sus obligaciones y permita que use u otros usen  indebidamente bienes públicos, falsedad en documentos, hurtos.</t>
  </si>
  <si>
    <t>Seguimiento a través de los aplicativos de procesos judiciales</t>
  </si>
  <si>
    <t>Seguimiento a través de los aplicativo de Jurisdicción Coactiva</t>
  </si>
  <si>
    <t>Seguimiento a través de los aplicativo de Procesos Disciplinarios</t>
  </si>
  <si>
    <t>Permanente</t>
  </si>
  <si>
    <t>Coordinadora Jurídico Administrativa y del servicio al ciudadano</t>
  </si>
  <si>
    <t>Mantener capacitado al personal del proceso para minimizar los riesgos y fortalecer las actividades a cargo.</t>
  </si>
  <si>
    <t>Personal capacitado</t>
  </si>
  <si>
    <t>Secretaría General
.
Coordinadora Jurídico Administrativa y del servicio al ciudadano</t>
  </si>
  <si>
    <t xml:space="preserve">Dar cumplimiento a la norma respecto de los Comités de Conciliación y Defensa Judicial. </t>
  </si>
  <si>
    <t>01/02/2022 al 
31/12/2022</t>
  </si>
  <si>
    <t>No. de Comités de Conciliación y Defensa Judicial realizados en la vigencia</t>
  </si>
  <si>
    <t>01/02/2022 al 
15/12/2022</t>
  </si>
  <si>
    <t>Realizar Comités primarios del proceso en los que se vincule al personal de planta y contratista</t>
  </si>
  <si>
    <t>No. Comites primarios realizados en la vigencia.</t>
  </si>
  <si>
    <t>Actualizar y socializar la política  de daño antijurídico al personal de grupo de defensa jurídica en comité primario y a todos los funcionarios de la entidad.</t>
  </si>
  <si>
    <t>Número de funcionarios capacitados</t>
  </si>
  <si>
    <t>Profesional Especializada de Tesorería</t>
  </si>
  <si>
    <t xml:space="preserve"> Presentar la clasificación triple AAA de los bancos en Comité primario de Inversión para su validación y aprobación</t>
  </si>
  <si>
    <t xml:space="preserve">Número de Comités inversión realizados en la vigencia </t>
  </si>
  <si>
    <t>Mantener un IP fija para consulta y pago de todas las cuentas de la Entidad.</t>
  </si>
  <si>
    <t>Jefe Oficina ADEI
Profesional Especializada de Tesorería</t>
  </si>
  <si>
    <t>Total de dinero recibido por transferencias por concepto de tramites ambientales / Total de ingresos recibidos por tramites ambientales</t>
  </si>
  <si>
    <t>Ampliar los canales de pago a las partes interesadas para la cancelación de los tramites ambientales, con el fin de evitar la pérdida de recursos en la entidad.</t>
  </si>
  <si>
    <t>Probabilidad de eliminar el deudor de la cartera persuasiva (concusión)</t>
  </si>
  <si>
    <t>No. De conciliaciones entre contabilidad y cartera realizadas</t>
  </si>
  <si>
    <t xml:space="preserve">Concertación de compromisos laborales vigencia 01/02/2021- 31/01/2022. y Acuerdos de Gestión 01/01/2022 - 31/12/2022 </t>
  </si>
  <si>
    <t>01/02/2022-
15/02/2022</t>
  </si>
  <si>
    <t>Solicitar, inducir, constreñir beneficios económicos por la realización de algún trámite ambiental (Concusión).</t>
  </si>
  <si>
    <t>Utilización indebida de información oficial privilegiada</t>
  </si>
  <si>
    <t>Seguimiento a la programación de visitas técnicss definidas por las coordinaciones del proceso.
Aplicar encuesta periódicamente para evaluar el comportamiento del servidor público en la prestación de sus servicios.</t>
  </si>
  <si>
    <t>- Analizar el Informe de Encuestas de satisfacción del proceso en Comité primario.
- Control de acceso a funcionarios y contratistas en horas no laborales
- Informar al usuario los medios para  presentar denunciar por estos delitos.</t>
  </si>
  <si>
    <t>Número de Encuestas Diligenciadas por parte de los usuarios</t>
  </si>
  <si>
    <t>Aplicar encuesta periódicamente para evaluar el comportamiento del servidor público en la prestación de sus servicios.  
- Analizar el Informe de Encuestas de satisfacción del proceso en Comité primario.</t>
  </si>
  <si>
    <t>01/02/2022 -
31/12/2022</t>
  </si>
  <si>
    <t>Número de Formatos Control de Acceso  Herramientas tecnologicas aprobados</t>
  </si>
  <si>
    <t>Probabilidad de influenciar sobre algún tramite ambiental en función a su cargo (Tráfico de influencias).</t>
  </si>
  <si>
    <t>Sanciones
Perdida de credibilidad
disminución en la calidad del servicio</t>
  </si>
  <si>
    <t>Realizar Actos administrativos de delegación de funciones cuando se requiera.</t>
  </si>
  <si>
    <t>Seguimiento a los procesos contractuales a través de la supervisión de Contratos.</t>
  </si>
  <si>
    <t>No.Contratos de prestación de servicios liquidados</t>
  </si>
  <si>
    <t>-Verificar la inexistencia de las inhabilidades e incompatibilidades de los posibles candidatos a ingresar a ejecutar actividades a la Entidad. 
- Examinar los soportes de la hoja de vida de los posibles candidatos a ingresar a la entidad, en contraste con los requisitos del manual de funciones de la CDMB
- Solicitar la verificación de títulos de los aspirantes a ingresar la entidad por grupos según la institución educativa. 
- Realizar de manera aleatoria la verificación de toda la experiencia laboral relacionada en la hoja de vida de los posibles candidatos a ingresar a la entidad.</t>
  </si>
  <si>
    <t>Coordinador Grupo Gestión Estratégico  Gestión de Talento Humano
Profesional universitario empleo público</t>
  </si>
  <si>
    <t>Subdirector Ordenamiento y Planificación Integral del Territorio</t>
  </si>
  <si>
    <t xml:space="preserve">Subdirector Ordenamiento y Planificación Integral del Territorio 
Coordinador Grupo Gestión del conocimiento para la sosteniblidad </t>
  </si>
  <si>
    <t>Subdirector de Gestión del Riesgo y Seguridad Territorial</t>
  </si>
  <si>
    <t xml:space="preserve">Subdirector de Gestión del Riesgo y Seguridad Territorial
</t>
  </si>
  <si>
    <t xml:space="preserve">Jefe Oficina de
Contratación
</t>
  </si>
  <si>
    <t>Coordinador  Grupo Gestión Recursos Físico para la sostenibilidad
Auxiliar Administrativo</t>
  </si>
  <si>
    <t>Jefe  Oficina de Control Interno</t>
  </si>
  <si>
    <t xml:space="preserve">Supervisores e interventores de contratos </t>
  </si>
  <si>
    <t>Subdirector y/o Coordinadores de la Subdirección de Evaluación y Control Ambiental</t>
  </si>
  <si>
    <t>Subdirector y/o Coordinadores de la Subdirección de Evaluación y Control Ambiental
Servidores públicos con tareas y funciones del manejo de archivos de SEYCA</t>
  </si>
  <si>
    <t>SEGUIMIENTO OCI 30/04/2022</t>
  </si>
  <si>
    <t>Estos inventarios se realizan cuando se traslada el funcionario o se retira de la entidad, para el periodo de seguimiento se relizaron 4 inventarios correpondientes a traslados y tres (3) por retiro, las evidencias reposan en la ofician de almacen</t>
  </si>
  <si>
    <t xml:space="preserve">Se ampliaron los canales de pago a las partes interesadas para la cancelación de trámites ambientales. </t>
  </si>
  <si>
    <t>Se evidencian las conciliaciones correspondientes a los meses de enero, febrero y marzo entre las áreas de contabilidad y cartera.</t>
  </si>
  <si>
    <t>Se evidenció la realización de la evaluación de desempeño al total de los funcionarios que cumplían con las condiciones para ser evaluados y la realización de los acuerdos de Gestión con 10 de los 11 gerentes públicos de la entidad, el faltante corresponde a un Gerente que se encontraba en Licencia durante el periodo de la verificación</t>
  </si>
  <si>
    <t xml:space="preserve">Esta actividad se realiza de manera permanente y se mantine actialzado el Ssitema e-Kogui </t>
  </si>
  <si>
    <t xml:space="preserve">A la fecha no se han realizado actos administrativos de delegación de funciones por parte del Director General ya que esta función le corresponde al Consejo Directivo de acuerdo a lo establecido en los estatutos de la Entidad  </t>
  </si>
  <si>
    <t xml:space="preserve">Se pudo identificar que para cada plano cartográfico cuentan con la opción que permite identificar quien lo proyecto y la fecha del mismo 
Y cuentan con un registro de cada uno de los permisos otorgados para acceder a las herramientas del SIC donde se puede identificar a que módulos del sistema se puede tener acceso 
</t>
  </si>
  <si>
    <t>Esta actividad se encuentra dentro del término estipulado para su realización</t>
  </si>
  <si>
    <t>Se evidencia la realización del Comité Financiero del 25 de febrero de 2022 con acta  01, donde se  revisa la viabilidad de realizar inversión segura y con la mejor tasa del mercado.</t>
  </si>
  <si>
    <t xml:space="preserve">Se evidencia el certificado de prórroga de la Póliza Global N°. 3000621 del día 22 de enero de 2022,   la cual tiene vigencia desde el 08 de enero al 15 de mayo de la vigencia 2022. </t>
  </si>
  <si>
    <t xml:space="preserve">Se cuenta con la IP fija,  la cual  da seguridad a los  movimientos  de Tesorería ante las diferentes entidades bancarias. </t>
  </si>
  <si>
    <t xml:space="preserve">Se participó en las capacitaciones programadas por la agencia Jurídica del Estado como: Directiva Presidencial 1 el 17 de enero; lineamientos sobre buenas prácticas y valoración de pruebas 24 de enero; Comunicado del SIGEP II 26 de enero, modificaciones a la Ley 2195 del 2022 el 2 de febrero; 17 de febrero Contestación de la demanda; 23 de febrero Prueba testimonial;  15 de marzo Nuevo esquema procesal, 18 de marzo uso adecuado de documentos en acciones administrativas, decreto 397 de 17 de marzo de 2022 sobre el plan de austeridad;  17 de febrero Contestación de la demanda  y gestión documental capacitación interna realizada el 8 de febrero; 
Capacitación en SIRECI y FURAG
Capacitación de la función pública sobre alternativas para implementación de la doble instancia disciplinaria Ley 2094 de 2021 modificada por la 1952 de 2019 realizada en febrero; separación de roles en el procedimiento disciplinario apropósito de la entrada en vigencia del código general disciplinario por el Colectivo disciplinario realizada el 4 de marzo 
valoración de pruebas 24 de enero; Comunicado del SIGEP II 26 de enero, modificaciones a la Ley 2195 del 2022 el 2 de febrero; 17 de febrero Contestación de la demanda; 23 de febrero Prueba testimonial;  15 de marzo Nuevo esquema procesal, 18 de marzo uso adecuado de documentos en acciones administrativas, decreto 397 de 17 de marzo de 2022 sobre el plan de austeridad;  17 de febrero Contestación de la demanda  y gestión documental capacitación interna realizada el 8 de febrero; 
Capacitación en SIRECI  y FURAG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</si>
</sst>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2]\ * #,##0.00_ ;_ [$€-2]\ * \-#,##0.00_ ;_ [$€-2]\ * &quot;-&quot;??_ "/>
  </numFmts>
  <fonts count="38" x14ac:knownFonts="1">
    <font>
      <sz val="10"/>
      <name val="Century Gothic"/>
    </font>
    <font>
      <sz val="10"/>
      <name val="Arial"/>
      <family val="2"/>
    </font>
    <font>
      <b/>
      <sz val="10"/>
      <name val="Arial"/>
      <family val="2"/>
    </font>
    <font>
      <sz val="8"/>
      <name val="Century Gothic"/>
      <family val="2"/>
    </font>
    <font>
      <b/>
      <sz val="8"/>
      <name val="Arial"/>
      <family val="2"/>
    </font>
    <font>
      <sz val="8"/>
      <name val="Arial"/>
      <family val="2"/>
    </font>
    <font>
      <sz val="10"/>
      <name val="Arial"/>
      <family val="2"/>
    </font>
    <font>
      <u/>
      <sz val="10"/>
      <color indexed="12"/>
      <name val="Arial"/>
      <family val="2"/>
    </font>
    <font>
      <sz val="8"/>
      <name val="Arial"/>
      <family val="2"/>
    </font>
    <font>
      <b/>
      <sz val="10"/>
      <name val="Century Gothic"/>
      <family val="2"/>
    </font>
    <font>
      <sz val="10"/>
      <name val="Century Gothic"/>
      <family val="2"/>
    </font>
    <font>
      <b/>
      <sz val="8"/>
      <color indexed="9"/>
      <name val="Arial"/>
      <family val="2"/>
    </font>
    <font>
      <b/>
      <sz val="10"/>
      <color indexed="9"/>
      <name val="Arial"/>
      <family val="2"/>
    </font>
    <font>
      <sz val="10"/>
      <color indexed="9"/>
      <name val="Arial"/>
      <family val="2"/>
    </font>
    <font>
      <b/>
      <sz val="14"/>
      <name val="Arial"/>
      <family val="2"/>
    </font>
    <font>
      <b/>
      <sz val="12"/>
      <name val="Arial"/>
      <family val="2"/>
    </font>
    <font>
      <b/>
      <sz val="9"/>
      <name val="Arial"/>
      <family val="2"/>
    </font>
    <font>
      <b/>
      <sz val="16"/>
      <name val="Century Gothic"/>
      <family val="2"/>
    </font>
    <font>
      <sz val="9"/>
      <name val="Arial"/>
      <family val="2"/>
    </font>
    <font>
      <sz val="7"/>
      <name val="Arial"/>
      <family val="2"/>
    </font>
    <font>
      <sz val="12"/>
      <name val="Arial"/>
      <family val="2"/>
    </font>
    <font>
      <sz val="11"/>
      <name val="Arial"/>
      <family val="2"/>
    </font>
    <font>
      <sz val="13"/>
      <name val="Arial"/>
      <family val="2"/>
    </font>
    <font>
      <sz val="10"/>
      <color indexed="8"/>
      <name val="Arial"/>
      <family val="2"/>
    </font>
    <font>
      <b/>
      <sz val="11"/>
      <name val="Arial"/>
      <family val="2"/>
    </font>
    <font>
      <sz val="10"/>
      <color rgb="FFFF0000"/>
      <name val="Arial"/>
      <family val="2"/>
    </font>
    <font>
      <sz val="10"/>
      <color theme="1"/>
      <name val="Arial"/>
      <family val="2"/>
    </font>
    <font>
      <sz val="10"/>
      <color theme="1"/>
      <name val="Century Gothic"/>
      <family val="2"/>
    </font>
    <font>
      <sz val="12"/>
      <color theme="1"/>
      <name val="Arial"/>
      <family val="2"/>
    </font>
    <font>
      <b/>
      <sz val="10"/>
      <color theme="1"/>
      <name val="Arial"/>
      <family val="2"/>
    </font>
    <font>
      <sz val="11"/>
      <color theme="1"/>
      <name val="Arial"/>
      <family val="2"/>
    </font>
    <font>
      <sz val="10"/>
      <color rgb="FF000000"/>
      <name val="Arial"/>
      <family val="2"/>
    </font>
    <font>
      <sz val="13"/>
      <color theme="1"/>
      <name val="Arial"/>
      <family val="2"/>
    </font>
    <font>
      <sz val="13"/>
      <color rgb="FF000000"/>
      <name val="Arial"/>
      <family val="2"/>
    </font>
    <font>
      <sz val="12"/>
      <color theme="0"/>
      <name val="Arial"/>
      <family val="2"/>
    </font>
    <font>
      <sz val="12"/>
      <color rgb="FFFF0000"/>
      <name val="Arial"/>
      <family val="2"/>
    </font>
    <font>
      <sz val="11"/>
      <color theme="0"/>
      <name val="Arial"/>
      <family val="2"/>
    </font>
    <font>
      <b/>
      <sz val="11"/>
      <color theme="1"/>
      <name val="Arial"/>
      <family val="2"/>
    </font>
  </fonts>
  <fills count="13">
    <fill>
      <patternFill patternType="none"/>
    </fill>
    <fill>
      <patternFill patternType="gray125"/>
    </fill>
    <fill>
      <patternFill patternType="solid">
        <fgColor indexed="18"/>
        <bgColor indexed="64"/>
      </patternFill>
    </fill>
    <fill>
      <patternFill patternType="solid">
        <fgColor indexed="31"/>
        <bgColor indexed="64"/>
      </patternFill>
    </fill>
    <fill>
      <patternFill patternType="solid">
        <fgColor indexed="40"/>
        <bgColor indexed="64"/>
      </patternFill>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theme="1" tint="0.499984740745262"/>
        <bgColor indexed="64"/>
      </patternFill>
    </fill>
    <fill>
      <patternFill patternType="solid">
        <fgColor rgb="FF00B0F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10">
    <xf numFmtId="0" fontId="0" fillId="0" borderId="0"/>
    <xf numFmtId="164" fontId="6"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alignment vertical="top"/>
      <protection locked="0"/>
    </xf>
    <xf numFmtId="0" fontId="10" fillId="0" borderId="0"/>
    <xf numFmtId="0" fontId="6" fillId="0" borderId="0"/>
    <xf numFmtId="0" fontId="1" fillId="0" borderId="0"/>
    <xf numFmtId="0" fontId="1" fillId="0" borderId="0"/>
    <xf numFmtId="0" fontId="6" fillId="0" borderId="0"/>
    <xf numFmtId="0" fontId="6" fillId="0" borderId="0"/>
  </cellStyleXfs>
  <cellXfs count="557">
    <xf numFmtId="0" fontId="0" fillId="0" borderId="0" xfId="0"/>
    <xf numFmtId="0" fontId="1" fillId="0" borderId="0" xfId="0" applyFont="1"/>
    <xf numFmtId="0" fontId="2" fillId="0" borderId="0" xfId="0" applyFont="1"/>
    <xf numFmtId="0" fontId="1" fillId="0" borderId="0" xfId="0" applyFont="1" applyBorder="1"/>
    <xf numFmtId="0" fontId="6" fillId="0" borderId="0" xfId="5" applyFill="1"/>
    <xf numFmtId="0" fontId="6" fillId="0" borderId="0" xfId="5"/>
    <xf numFmtId="0" fontId="6" fillId="0" borderId="0" xfId="5" applyAlignment="1"/>
    <xf numFmtId="0" fontId="6" fillId="0" borderId="1" xfId="5" applyBorder="1" applyAlignment="1">
      <alignment horizontal="center" vertical="center"/>
    </xf>
    <xf numFmtId="0" fontId="1" fillId="0" borderId="0" xfId="5" applyFont="1" applyAlignment="1">
      <alignment horizontal="center"/>
    </xf>
    <xf numFmtId="0" fontId="6" fillId="0" borderId="0" xfId="5" applyFill="1" applyBorder="1"/>
    <xf numFmtId="0" fontId="6" fillId="0" borderId="0" xfId="5" applyBorder="1"/>
    <xf numFmtId="0" fontId="6" fillId="0" borderId="0" xfId="5" applyFont="1"/>
    <xf numFmtId="49" fontId="5" fillId="0" borderId="1" xfId="9" applyNumberFormat="1" applyFont="1" applyBorder="1" applyAlignment="1">
      <alignment vertical="center" wrapText="1"/>
    </xf>
    <xf numFmtId="49" fontId="5" fillId="0" borderId="1" xfId="9" applyNumberFormat="1" applyFont="1" applyFill="1" applyBorder="1" applyAlignment="1">
      <alignment horizontal="center" vertical="center" wrapText="1"/>
    </xf>
    <xf numFmtId="49" fontId="5" fillId="0" borderId="1" xfId="9" applyNumberFormat="1" applyFont="1" applyBorder="1" applyAlignment="1">
      <alignment horizontal="left" vertical="center" wrapText="1"/>
    </xf>
    <xf numFmtId="49" fontId="5" fillId="0" borderId="1" xfId="9" applyNumberFormat="1" applyFont="1" applyBorder="1" applyAlignment="1">
      <alignment horizontal="center" vertical="center" wrapText="1"/>
    </xf>
    <xf numFmtId="49" fontId="5" fillId="0" borderId="1" xfId="9" applyNumberFormat="1" applyFont="1" applyFill="1" applyBorder="1" applyAlignment="1">
      <alignment horizontal="justify" vertical="center" wrapText="1"/>
    </xf>
    <xf numFmtId="49" fontId="5" fillId="0" borderId="1" xfId="9" applyNumberFormat="1" applyFont="1" applyBorder="1" applyAlignment="1">
      <alignment horizontal="justify" vertical="center" wrapText="1"/>
    </xf>
    <xf numFmtId="49" fontId="5" fillId="0" borderId="0" xfId="9" applyNumberFormat="1" applyFont="1" applyAlignment="1">
      <alignment horizontal="center" vertical="center" wrapText="1"/>
    </xf>
    <xf numFmtId="0" fontId="1" fillId="0" borderId="2" xfId="0" applyFont="1" applyBorder="1" applyAlignment="1">
      <alignment horizontal="center" vertical="center" wrapText="1"/>
    </xf>
    <xf numFmtId="0" fontId="6" fillId="0" borderId="2" xfId="5" applyBorder="1" applyAlignment="1">
      <alignment horizontal="center" vertical="center"/>
    </xf>
    <xf numFmtId="0" fontId="6" fillId="0" borderId="0" xfId="5" applyFont="1" applyAlignment="1">
      <alignment wrapText="1"/>
    </xf>
    <xf numFmtId="0" fontId="6" fillId="0" borderId="0" xfId="5" applyAlignment="1">
      <alignment vertical="center"/>
    </xf>
    <xf numFmtId="0" fontId="1" fillId="0" borderId="0" xfId="5" applyFont="1" applyFill="1" applyBorder="1" applyAlignment="1">
      <alignment horizontal="center" vertical="center"/>
    </xf>
    <xf numFmtId="0" fontId="6" fillId="0" borderId="0" xfId="5" applyNumberFormat="1"/>
    <xf numFmtId="0" fontId="1" fillId="0" borderId="1" xfId="0" applyFont="1" applyBorder="1" applyAlignment="1">
      <alignment horizontal="center" vertical="center" wrapText="1"/>
    </xf>
    <xf numFmtId="0" fontId="6" fillId="0" borderId="0" xfId="5" applyFont="1" applyFill="1"/>
    <xf numFmtId="0" fontId="6" fillId="0" borderId="1" xfId="5" applyFill="1" applyBorder="1" applyAlignment="1">
      <alignment horizontal="center" vertical="center"/>
    </xf>
    <xf numFmtId="0" fontId="1" fillId="0" borderId="1" xfId="0" applyFont="1" applyFill="1" applyBorder="1" applyAlignment="1">
      <alignment horizontal="center" vertical="center" wrapText="1"/>
    </xf>
    <xf numFmtId="0" fontId="2"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horizontal="center" vertical="center" wrapText="1"/>
    </xf>
    <xf numFmtId="0" fontId="1" fillId="0" borderId="0" xfId="0" applyFont="1" applyBorder="1" applyAlignment="1">
      <alignment vertical="center" wrapText="1"/>
    </xf>
    <xf numFmtId="0" fontId="6" fillId="0" borderId="3" xfId="5" applyBorder="1" applyAlignment="1">
      <alignment horizontal="center" vertical="center"/>
    </xf>
    <xf numFmtId="0" fontId="6" fillId="0" borderId="1" xfId="5" applyBorder="1" applyAlignment="1">
      <alignment horizontal="center" vertical="center" wrapText="1"/>
    </xf>
    <xf numFmtId="0" fontId="6" fillId="0" borderId="1" xfId="5" applyFill="1" applyBorder="1" applyAlignment="1">
      <alignment horizontal="center" vertical="center" wrapText="1"/>
    </xf>
    <xf numFmtId="0" fontId="6" fillId="0" borderId="2" xfId="5" applyBorder="1" applyAlignment="1">
      <alignment horizontal="center" vertical="center" wrapText="1"/>
    </xf>
    <xf numFmtId="0" fontId="6" fillId="0" borderId="1" xfId="5" applyBorder="1" applyAlignment="1">
      <alignment vertical="center"/>
    </xf>
    <xf numFmtId="0" fontId="6" fillId="0" borderId="3" xfId="5" applyBorder="1" applyAlignment="1">
      <alignment vertical="center"/>
    </xf>
    <xf numFmtId="0" fontId="1" fillId="0" borderId="3" xfId="0" applyFont="1" applyBorder="1" applyAlignment="1">
      <alignment horizontal="center" vertical="center" wrapText="1"/>
    </xf>
    <xf numFmtId="0" fontId="6" fillId="0" borderId="4" xfId="5" applyBorder="1"/>
    <xf numFmtId="0" fontId="11" fillId="2" borderId="3" xfId="5" applyFont="1" applyFill="1" applyBorder="1" applyAlignment="1">
      <alignment horizontal="center" vertical="center"/>
    </xf>
    <xf numFmtId="0" fontId="12" fillId="2" borderId="3" xfId="5" applyFont="1" applyFill="1" applyBorder="1" applyAlignment="1">
      <alignment horizontal="center" vertical="center"/>
    </xf>
    <xf numFmtId="49" fontId="6" fillId="0" borderId="1" xfId="9" applyNumberFormat="1" applyBorder="1" applyAlignment="1">
      <alignment horizontal="justify" vertical="center" wrapText="1"/>
    </xf>
    <xf numFmtId="49" fontId="4" fillId="0" borderId="5" xfId="9" applyNumberFormat="1" applyFont="1" applyBorder="1" applyAlignment="1">
      <alignment horizontal="center" vertical="center" wrapText="1"/>
    </xf>
    <xf numFmtId="49" fontId="5" fillId="0" borderId="6" xfId="9" applyNumberFormat="1" applyFont="1" applyFill="1" applyBorder="1" applyAlignment="1">
      <alignment horizontal="justify" vertical="center" wrapText="1"/>
    </xf>
    <xf numFmtId="49" fontId="5" fillId="0" borderId="6" xfId="9" applyNumberFormat="1" applyFont="1" applyFill="1" applyBorder="1" applyAlignment="1">
      <alignment horizontal="center" vertical="center" wrapText="1"/>
    </xf>
    <xf numFmtId="49" fontId="5" fillId="0" borderId="6" xfId="9" applyNumberFormat="1" applyFont="1" applyBorder="1" applyAlignment="1">
      <alignment vertical="center" wrapText="1"/>
    </xf>
    <xf numFmtId="49" fontId="5" fillId="0" borderId="7" xfId="9" applyNumberFormat="1" applyFont="1" applyBorder="1" applyAlignment="1">
      <alignment vertical="center" wrapText="1"/>
    </xf>
    <xf numFmtId="49" fontId="4" fillId="0" borderId="8" xfId="9" applyNumberFormat="1" applyFont="1" applyBorder="1" applyAlignment="1">
      <alignment horizontal="center" vertical="center" wrapText="1"/>
    </xf>
    <xf numFmtId="49" fontId="5" fillId="0" borderId="9" xfId="9" applyNumberFormat="1" applyFont="1" applyBorder="1" applyAlignment="1">
      <alignment vertical="center" wrapText="1"/>
    </xf>
    <xf numFmtId="49" fontId="5" fillId="0" borderId="8" xfId="9" applyNumberFormat="1" applyFont="1" applyBorder="1" applyAlignment="1">
      <alignment horizontal="center" vertical="center" wrapText="1"/>
    </xf>
    <xf numFmtId="49" fontId="5" fillId="0" borderId="9" xfId="9" applyNumberFormat="1" applyFont="1" applyBorder="1" applyAlignment="1">
      <alignment horizontal="justify" vertical="center" wrapText="1"/>
    </xf>
    <xf numFmtId="49" fontId="5" fillId="0" borderId="9" xfId="9" applyNumberFormat="1" applyFont="1" applyBorder="1" applyAlignment="1">
      <alignment horizontal="center" vertical="center" wrapText="1"/>
    </xf>
    <xf numFmtId="49" fontId="6" fillId="0" borderId="9" xfId="9" applyNumberFormat="1" applyBorder="1" applyAlignment="1">
      <alignment horizontal="justify" vertical="center" wrapText="1"/>
    </xf>
    <xf numFmtId="49" fontId="5" fillId="0" borderId="10" xfId="9" applyNumberFormat="1" applyFont="1" applyBorder="1" applyAlignment="1">
      <alignment horizontal="center" vertical="center" wrapText="1"/>
    </xf>
    <xf numFmtId="49" fontId="5" fillId="0" borderId="3" xfId="9" applyNumberFormat="1" applyFont="1" applyFill="1" applyBorder="1" applyAlignment="1">
      <alignment horizontal="center" vertical="center" wrapText="1"/>
    </xf>
    <xf numFmtId="49" fontId="5" fillId="0" borderId="3" xfId="9" applyNumberFormat="1" applyFont="1" applyFill="1" applyBorder="1" applyAlignment="1">
      <alignment vertical="center" wrapText="1"/>
    </xf>
    <xf numFmtId="49" fontId="5" fillId="0" borderId="3" xfId="9" applyNumberFormat="1" applyFont="1" applyBorder="1" applyAlignment="1">
      <alignment horizontal="center" vertical="center" wrapText="1"/>
    </xf>
    <xf numFmtId="49" fontId="5" fillId="0" borderId="3" xfId="9" applyNumberFormat="1" applyFont="1" applyBorder="1" applyAlignment="1">
      <alignment horizontal="left" vertical="center" wrapText="1"/>
    </xf>
    <xf numFmtId="49" fontId="6" fillId="0" borderId="3" xfId="9" applyNumberFormat="1" applyBorder="1" applyAlignment="1">
      <alignment horizontal="justify" vertical="center" wrapText="1"/>
    </xf>
    <xf numFmtId="49" fontId="6" fillId="0" borderId="11" xfId="9" applyNumberFormat="1" applyBorder="1" applyAlignment="1">
      <alignment horizontal="justify" vertical="center" wrapText="1"/>
    </xf>
    <xf numFmtId="0" fontId="5" fillId="0" borderId="0" xfId="9" applyFont="1" applyFill="1" applyAlignment="1">
      <alignment vertical="center" wrapText="1"/>
    </xf>
    <xf numFmtId="0" fontId="4" fillId="0" borderId="0" xfId="9" applyFont="1" applyFill="1" applyAlignment="1">
      <alignment vertical="center" wrapText="1"/>
    </xf>
    <xf numFmtId="0" fontId="4" fillId="0" borderId="12" xfId="9" applyFont="1" applyFill="1" applyBorder="1" applyAlignment="1">
      <alignment horizontal="center" vertical="center" wrapText="1"/>
    </xf>
    <xf numFmtId="49" fontId="4" fillId="0" borderId="13" xfId="9" applyNumberFormat="1" applyFont="1" applyFill="1" applyBorder="1" applyAlignment="1">
      <alignment horizontal="center" vertical="center" wrapText="1"/>
    </xf>
    <xf numFmtId="0" fontId="4" fillId="0" borderId="13" xfId="9" applyFont="1" applyFill="1" applyBorder="1" applyAlignment="1">
      <alignment horizontal="center" vertical="center" wrapText="1"/>
    </xf>
    <xf numFmtId="0" fontId="4" fillId="0" borderId="14" xfId="9" applyFont="1" applyFill="1" applyBorder="1" applyAlignment="1">
      <alignment horizontal="center" vertical="center" wrapText="1"/>
    </xf>
    <xf numFmtId="0" fontId="4" fillId="0" borderId="0" xfId="9" applyFont="1" applyAlignment="1">
      <alignment horizontal="center" vertical="center" wrapText="1"/>
    </xf>
    <xf numFmtId="49" fontId="5" fillId="0" borderId="0" xfId="9" applyNumberFormat="1" applyFont="1" applyAlignment="1">
      <alignment vertical="center" wrapText="1"/>
    </xf>
    <xf numFmtId="0" fontId="5" fillId="0" borderId="0" xfId="9" applyFont="1" applyAlignment="1">
      <alignment vertical="center" wrapText="1"/>
    </xf>
    <xf numFmtId="0" fontId="5" fillId="0" borderId="0" xfId="9" applyFont="1" applyAlignment="1">
      <alignment horizontal="center" vertical="center" wrapText="1"/>
    </xf>
    <xf numFmtId="0" fontId="1" fillId="0" borderId="0" xfId="0" applyFont="1" applyAlignment="1">
      <alignment horizontal="center" vertical="center" wrapText="1"/>
    </xf>
    <xf numFmtId="0" fontId="1" fillId="0" borderId="0" xfId="0" applyNumberFormat="1" applyFont="1" applyBorder="1" applyAlignment="1">
      <alignment vertical="center" wrapText="1"/>
    </xf>
    <xf numFmtId="0" fontId="1" fillId="3" borderId="5" xfId="0" applyFont="1" applyFill="1" applyBorder="1" applyAlignment="1">
      <alignment vertical="center" wrapText="1"/>
    </xf>
    <xf numFmtId="0" fontId="1" fillId="3" borderId="6" xfId="0" applyFont="1" applyFill="1" applyBorder="1" applyAlignment="1">
      <alignment vertical="center" wrapText="1"/>
    </xf>
    <xf numFmtId="49" fontId="1" fillId="3" borderId="6" xfId="0" applyNumberFormat="1"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0" fontId="1" fillId="3" borderId="1" xfId="0" applyFont="1" applyFill="1" applyBorder="1" applyAlignment="1">
      <alignment vertical="center" wrapText="1"/>
    </xf>
    <xf numFmtId="49"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9" xfId="0" applyFont="1" applyFill="1" applyBorder="1" applyAlignment="1">
      <alignment vertical="center" wrapText="1"/>
    </xf>
    <xf numFmtId="0" fontId="1" fillId="3" borderId="10" xfId="0" applyFont="1" applyFill="1" applyBorder="1" applyAlignment="1">
      <alignment vertical="center" wrapText="1"/>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11" xfId="0" applyFont="1" applyFill="1" applyBorder="1" applyAlignment="1">
      <alignment vertical="center" wrapText="1"/>
    </xf>
    <xf numFmtId="0" fontId="13" fillId="3" borderId="1" xfId="0" applyFont="1" applyFill="1" applyBorder="1" applyAlignment="1">
      <alignment horizontal="center" vertical="center" wrapText="1"/>
    </xf>
    <xf numFmtId="0" fontId="1" fillId="4" borderId="1" xfId="5" applyFont="1" applyFill="1" applyBorder="1"/>
    <xf numFmtId="0" fontId="6" fillId="4" borderId="1" xfId="5" applyFont="1" applyFill="1" applyBorder="1" applyAlignment="1">
      <alignment wrapText="1"/>
    </xf>
    <xf numFmtId="0" fontId="6" fillId="4" borderId="1" xfId="5" applyFont="1" applyFill="1" applyBorder="1"/>
    <xf numFmtId="0" fontId="6" fillId="4" borderId="1" xfId="5" applyFill="1" applyBorder="1"/>
    <xf numFmtId="0" fontId="6" fillId="0" borderId="1" xfId="5" applyFont="1" applyBorder="1" applyAlignment="1">
      <alignment horizontal="center" vertical="center"/>
    </xf>
    <xf numFmtId="0" fontId="6" fillId="5" borderId="0" xfId="8" applyFill="1"/>
    <xf numFmtId="0" fontId="2" fillId="5" borderId="0" xfId="8" applyFont="1" applyFill="1"/>
    <xf numFmtId="0" fontId="2" fillId="5" borderId="0" xfId="8" applyFont="1" applyFill="1" applyAlignment="1">
      <alignment horizontal="center" vertical="center"/>
    </xf>
    <xf numFmtId="0" fontId="16" fillId="6" borderId="15" xfId="8" applyFont="1" applyFill="1" applyBorder="1" applyAlignment="1">
      <alignment horizontal="center" vertical="center"/>
    </xf>
    <xf numFmtId="0" fontId="16" fillId="6" borderId="0" xfId="8" applyFont="1" applyFill="1" applyBorder="1" applyAlignment="1">
      <alignment horizontal="center" vertical="center"/>
    </xf>
    <xf numFmtId="0" fontId="16" fillId="6" borderId="16" xfId="8" applyFont="1" applyFill="1" applyBorder="1" applyAlignment="1">
      <alignment horizontal="center" vertical="center"/>
    </xf>
    <xf numFmtId="0" fontId="16" fillId="6" borderId="17" xfId="8" applyFont="1" applyFill="1" applyBorder="1" applyAlignment="1">
      <alignment horizontal="center" vertical="center"/>
    </xf>
    <xf numFmtId="0" fontId="16" fillId="6" borderId="18" xfId="8" applyFont="1" applyFill="1" applyBorder="1" applyAlignment="1">
      <alignment horizontal="center" vertical="center"/>
    </xf>
    <xf numFmtId="0" fontId="16" fillId="6" borderId="19" xfId="8" applyFont="1" applyFill="1" applyBorder="1" applyAlignment="1">
      <alignment horizontal="center" vertical="center"/>
    </xf>
    <xf numFmtId="0" fontId="16" fillId="7" borderId="18" xfId="8" applyFont="1" applyFill="1" applyBorder="1" applyAlignment="1">
      <alignment horizontal="center" vertical="center"/>
    </xf>
    <xf numFmtId="0" fontId="16" fillId="7" borderId="19" xfId="8" applyFont="1" applyFill="1" applyBorder="1" applyAlignment="1">
      <alignment horizontal="center" vertical="center"/>
    </xf>
    <xf numFmtId="0" fontId="16" fillId="7" borderId="20" xfId="8" applyFont="1" applyFill="1" applyBorder="1" applyAlignment="1">
      <alignment horizontal="center" vertical="center"/>
    </xf>
    <xf numFmtId="0" fontId="16" fillId="7" borderId="15" xfId="8" applyFont="1" applyFill="1" applyBorder="1" applyAlignment="1">
      <alignment horizontal="center" vertical="center"/>
    </xf>
    <xf numFmtId="0" fontId="16" fillId="7" borderId="0" xfId="8" applyFont="1" applyFill="1" applyBorder="1" applyAlignment="1">
      <alignment horizontal="center" vertical="center"/>
    </xf>
    <xf numFmtId="0" fontId="16" fillId="7" borderId="21" xfId="8" applyFont="1" applyFill="1" applyBorder="1" applyAlignment="1">
      <alignment horizontal="center" vertical="center"/>
    </xf>
    <xf numFmtId="0" fontId="16" fillId="8" borderId="0" xfId="8" applyFont="1" applyFill="1" applyBorder="1" applyAlignment="1">
      <alignment horizontal="center" vertical="center"/>
    </xf>
    <xf numFmtId="0" fontId="16" fillId="8" borderId="18" xfId="8" applyFont="1" applyFill="1" applyBorder="1" applyAlignment="1">
      <alignment horizontal="center" vertical="center"/>
    </xf>
    <xf numFmtId="0" fontId="16" fillId="8" borderId="19" xfId="8" applyFont="1" applyFill="1" applyBorder="1" applyAlignment="1">
      <alignment horizontal="center" vertical="center"/>
    </xf>
    <xf numFmtId="0" fontId="16" fillId="8" borderId="15" xfId="8" applyFont="1" applyFill="1" applyBorder="1" applyAlignment="1">
      <alignment horizontal="center" vertical="center"/>
    </xf>
    <xf numFmtId="0" fontId="1" fillId="0" borderId="1" xfId="5" applyFont="1" applyBorder="1" applyAlignment="1">
      <alignment vertical="center" wrapText="1"/>
    </xf>
    <xf numFmtId="0" fontId="1" fillId="0" borderId="0" xfId="0" applyFont="1" applyBorder="1" applyAlignment="1">
      <alignment horizontal="center" vertical="center" wrapText="1"/>
    </xf>
    <xf numFmtId="0" fontId="25" fillId="3" borderId="6" xfId="0" applyFont="1" applyFill="1" applyBorder="1" applyAlignment="1">
      <alignment vertical="center" wrapText="1"/>
    </xf>
    <xf numFmtId="0" fontId="25" fillId="3" borderId="1" xfId="0" applyFont="1" applyFill="1" applyBorder="1" applyAlignment="1">
      <alignment vertical="center" wrapText="1"/>
    </xf>
    <xf numFmtId="0" fontId="16" fillId="8" borderId="22" xfId="8" applyFont="1" applyFill="1" applyBorder="1" applyAlignment="1">
      <alignment horizontal="center" vertical="center"/>
    </xf>
    <xf numFmtId="0" fontId="16" fillId="6" borderId="23" xfId="8" applyFont="1" applyFill="1" applyBorder="1" applyAlignment="1">
      <alignment horizontal="center" vertical="center"/>
    </xf>
    <xf numFmtId="0" fontId="16" fillId="6" borderId="22" xfId="8" applyFont="1" applyFill="1" applyBorder="1" applyAlignment="1">
      <alignment horizontal="center" vertical="center"/>
    </xf>
    <xf numFmtId="0" fontId="1" fillId="6" borderId="24" xfId="8" applyFont="1" applyFill="1" applyBorder="1"/>
    <xf numFmtId="0" fontId="1" fillId="6" borderId="25" xfId="8" applyFont="1" applyFill="1" applyBorder="1"/>
    <xf numFmtId="0" fontId="1" fillId="6" borderId="26" xfId="8" applyFont="1" applyFill="1" applyBorder="1"/>
    <xf numFmtId="0" fontId="1" fillId="8" borderId="27" xfId="8" applyFont="1" applyFill="1" applyBorder="1"/>
    <xf numFmtId="0" fontId="1" fillId="6" borderId="27" xfId="8" applyFont="1" applyFill="1" applyBorder="1"/>
    <xf numFmtId="0" fontId="1" fillId="8" borderId="25" xfId="8" applyFont="1" applyFill="1" applyBorder="1"/>
    <xf numFmtId="0" fontId="1" fillId="8" borderId="28" xfId="8" applyFont="1" applyFill="1" applyBorder="1"/>
    <xf numFmtId="0" fontId="1" fillId="8" borderId="29" xfId="8" applyFont="1" applyFill="1" applyBorder="1"/>
    <xf numFmtId="0" fontId="1" fillId="8" borderId="30" xfId="8" applyFont="1" applyFill="1" applyBorder="1"/>
    <xf numFmtId="0" fontId="16" fillId="7" borderId="31" xfId="8" applyFont="1" applyFill="1" applyBorder="1" applyAlignment="1">
      <alignment horizontal="center" vertical="center"/>
    </xf>
    <xf numFmtId="0" fontId="16" fillId="7" borderId="32" xfId="8" applyFont="1" applyFill="1" applyBorder="1" applyAlignment="1">
      <alignment horizontal="center" vertical="center"/>
    </xf>
    <xf numFmtId="0" fontId="1" fillId="7" borderId="33" xfId="8" applyFont="1" applyFill="1" applyBorder="1"/>
    <xf numFmtId="0" fontId="1" fillId="7" borderId="28" xfId="8" applyFont="1" applyFill="1" applyBorder="1"/>
    <xf numFmtId="0" fontId="1" fillId="7" borderId="34" xfId="8" applyFont="1" applyFill="1" applyBorder="1"/>
    <xf numFmtId="0" fontId="1" fillId="7" borderId="30" xfId="8" applyFont="1" applyFill="1" applyBorder="1"/>
    <xf numFmtId="0" fontId="1" fillId="6" borderId="30" xfId="8" applyFont="1" applyFill="1" applyBorder="1"/>
    <xf numFmtId="0" fontId="1" fillId="6" borderId="28" xfId="8" applyFont="1" applyFill="1" applyBorder="1"/>
    <xf numFmtId="0" fontId="1" fillId="6" borderId="29" xfId="8" applyFont="1" applyFill="1" applyBorder="1"/>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center" vertical="center" wrapText="1"/>
    </xf>
    <xf numFmtId="0" fontId="19" fillId="0" borderId="13" xfId="0" applyFont="1" applyBorder="1" applyAlignment="1">
      <alignment vertical="center" wrapText="1"/>
    </xf>
    <xf numFmtId="0" fontId="19" fillId="0" borderId="2" xfId="0" applyFont="1" applyBorder="1" applyAlignment="1">
      <alignment vertical="center" wrapText="1"/>
    </xf>
    <xf numFmtId="0" fontId="19" fillId="0" borderId="2" xfId="0" applyFont="1" applyBorder="1" applyAlignment="1">
      <alignment horizontal="left" vertical="center" wrapText="1"/>
    </xf>
    <xf numFmtId="0" fontId="4" fillId="0" borderId="1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9" fillId="0" borderId="13" xfId="5" applyFont="1" applyBorder="1" applyAlignment="1">
      <alignment horizontal="left"/>
    </xf>
    <xf numFmtId="0" fontId="19" fillId="0" borderId="13" xfId="5" applyFont="1" applyFill="1" applyBorder="1" applyAlignment="1">
      <alignment horizontal="left"/>
    </xf>
    <xf numFmtId="0" fontId="19" fillId="0" borderId="2" xfId="5" applyFont="1" applyBorder="1" applyAlignment="1">
      <alignment horizontal="left"/>
    </xf>
    <xf numFmtId="0" fontId="19" fillId="0" borderId="2" xfId="5" applyFont="1" applyFill="1" applyBorder="1" applyAlignment="1">
      <alignment horizontal="left"/>
    </xf>
    <xf numFmtId="0" fontId="2" fillId="9" borderId="1" xfId="0" applyFont="1" applyFill="1" applyBorder="1" applyAlignment="1">
      <alignment horizontal="center"/>
    </xf>
    <xf numFmtId="0" fontId="9" fillId="10" borderId="1" xfId="0" applyFont="1" applyFill="1" applyBorder="1" applyAlignment="1">
      <alignment horizontal="center" vertical="center" wrapText="1"/>
    </xf>
    <xf numFmtId="0" fontId="1" fillId="11" borderId="31" xfId="8" applyFont="1" applyFill="1" applyBorder="1"/>
    <xf numFmtId="0" fontId="16" fillId="11" borderId="19" xfId="8" applyFont="1" applyFill="1" applyBorder="1" applyAlignment="1">
      <alignment horizontal="center" vertical="center"/>
    </xf>
    <xf numFmtId="0" fontId="16" fillId="11" borderId="20" xfId="8" applyFont="1" applyFill="1" applyBorder="1" applyAlignment="1">
      <alignment horizontal="center" vertical="center"/>
    </xf>
    <xf numFmtId="0" fontId="16" fillId="11" borderId="18" xfId="8" applyFont="1" applyFill="1" applyBorder="1" applyAlignment="1">
      <alignment horizontal="center" vertical="center"/>
    </xf>
    <xf numFmtId="0" fontId="1" fillId="11" borderId="32" xfId="8" applyFont="1" applyFill="1" applyBorder="1"/>
    <xf numFmtId="0" fontId="16" fillId="11" borderId="0" xfId="8" applyFont="1" applyFill="1" applyBorder="1" applyAlignment="1">
      <alignment horizontal="center" vertical="center"/>
    </xf>
    <xf numFmtId="0" fontId="16" fillId="11" borderId="21" xfId="8" applyFont="1" applyFill="1" applyBorder="1" applyAlignment="1">
      <alignment horizontal="center" vertical="center"/>
    </xf>
    <xf numFmtId="0" fontId="16" fillId="11" borderId="15" xfId="8" applyFont="1" applyFill="1" applyBorder="1" applyAlignment="1">
      <alignment horizontal="center" vertical="center"/>
    </xf>
    <xf numFmtId="0" fontId="1" fillId="11" borderId="33" xfId="8" applyFont="1" applyFill="1" applyBorder="1"/>
    <xf numFmtId="0" fontId="1" fillId="11" borderId="28" xfId="8" applyFont="1" applyFill="1" applyBorder="1"/>
    <xf numFmtId="0" fontId="1" fillId="11" borderId="34" xfId="8" applyFont="1" applyFill="1" applyBorder="1"/>
    <xf numFmtId="0" fontId="1" fillId="11" borderId="30" xfId="8" applyFont="1" applyFill="1" applyBorder="1"/>
    <xf numFmtId="0" fontId="1" fillId="11" borderId="0" xfId="8" applyFont="1" applyFill="1" applyBorder="1"/>
    <xf numFmtId="0" fontId="10" fillId="0" borderId="1" xfId="0" applyFont="1" applyBorder="1" applyAlignment="1">
      <alignment horizontal="center" vertical="center" wrapText="1"/>
    </xf>
    <xf numFmtId="0" fontId="1" fillId="0" borderId="1" xfId="5" applyFont="1" applyBorder="1" applyAlignment="1">
      <alignment horizontal="center" vertical="center"/>
    </xf>
    <xf numFmtId="0" fontId="26" fillId="0" borderId="1" xfId="0" applyFont="1" applyBorder="1" applyAlignment="1">
      <alignment vertical="center" wrapText="1"/>
    </xf>
    <xf numFmtId="0" fontId="1" fillId="0" borderId="1" xfId="5" applyFont="1" applyFill="1" applyBorder="1" applyAlignment="1">
      <alignment horizontal="center" vertical="center" wrapText="1"/>
    </xf>
    <xf numFmtId="0" fontId="6" fillId="0" borderId="1" xfId="5" applyNumberFormat="1" applyFill="1" applyBorder="1" applyAlignment="1">
      <alignment horizontal="center" vertical="center" wrapText="1"/>
    </xf>
    <xf numFmtId="49" fontId="1" fillId="0" borderId="1" xfId="5" applyNumberFormat="1" applyFont="1" applyBorder="1" applyAlignment="1">
      <alignment horizontal="center" vertical="center" wrapText="1"/>
    </xf>
    <xf numFmtId="0" fontId="2" fillId="9" borderId="1" xfId="0" applyFont="1" applyFill="1" applyBorder="1" applyAlignment="1">
      <alignment horizontal="center"/>
    </xf>
    <xf numFmtId="0" fontId="27"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0" fontId="1" fillId="7" borderId="27" xfId="8" applyFont="1" applyFill="1" applyBorder="1"/>
    <xf numFmtId="0" fontId="1" fillId="7" borderId="25" xfId="8" applyFont="1" applyFill="1" applyBorder="1"/>
    <xf numFmtId="0" fontId="1" fillId="7" borderId="29" xfId="8" applyFont="1" applyFill="1" applyBorder="1"/>
    <xf numFmtId="0" fontId="16" fillId="8" borderId="20" xfId="8" applyFont="1" applyFill="1" applyBorder="1" applyAlignment="1">
      <alignment horizontal="center" vertical="center"/>
    </xf>
    <xf numFmtId="0" fontId="16" fillId="8" borderId="21" xfId="8" applyFont="1" applyFill="1" applyBorder="1" applyAlignment="1">
      <alignment horizontal="center" vertical="center"/>
    </xf>
    <xf numFmtId="0" fontId="1" fillId="8" borderId="34" xfId="8" applyFont="1" applyFill="1" applyBorder="1"/>
    <xf numFmtId="0" fontId="16" fillId="7" borderId="36" xfId="8" applyFont="1" applyFill="1" applyBorder="1" applyAlignment="1">
      <alignment horizontal="center" vertical="center"/>
    </xf>
    <xf numFmtId="0" fontId="16" fillId="7" borderId="22" xfId="8" applyFont="1" applyFill="1" applyBorder="1" applyAlignment="1">
      <alignment horizontal="center" vertical="center"/>
    </xf>
    <xf numFmtId="0" fontId="16" fillId="8" borderId="23" xfId="8" applyFont="1" applyFill="1" applyBorder="1" applyAlignment="1">
      <alignment horizontal="center" vertical="center"/>
    </xf>
    <xf numFmtId="0" fontId="1" fillId="8" borderId="24" xfId="8" applyFont="1" applyFill="1" applyBorder="1"/>
    <xf numFmtId="0" fontId="16" fillId="8" borderId="16" xfId="8" applyFont="1" applyFill="1" applyBorder="1" applyAlignment="1">
      <alignment horizontal="center" vertical="center"/>
    </xf>
    <xf numFmtId="0" fontId="16" fillId="8" borderId="17" xfId="8" applyFont="1" applyFill="1" applyBorder="1" applyAlignment="1">
      <alignment horizontal="center" vertical="center"/>
    </xf>
    <xf numFmtId="0" fontId="1" fillId="8" borderId="26" xfId="8" applyFont="1" applyFill="1" applyBorder="1"/>
    <xf numFmtId="0" fontId="1" fillId="3" borderId="6" xfId="0" applyFont="1" applyFill="1" applyBorder="1" applyAlignment="1">
      <alignment horizontal="right" vertical="center" wrapText="1"/>
    </xf>
    <xf numFmtId="0" fontId="1" fillId="3" borderId="1"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9" fillId="0" borderId="13" xfId="0" applyFont="1" applyBorder="1" applyAlignment="1">
      <alignment horizontal="center" vertical="center" wrapText="1"/>
    </xf>
    <xf numFmtId="0" fontId="6" fillId="0" borderId="1" xfId="5" applyNumberFormat="1" applyFont="1" applyFill="1" applyBorder="1" applyAlignment="1">
      <alignment horizontal="center" vertical="center" wrapText="1"/>
    </xf>
    <xf numFmtId="0" fontId="1" fillId="0" borderId="13" xfId="3" applyFont="1" applyFill="1" applyBorder="1" applyAlignment="1" applyProtection="1">
      <alignment horizontal="center" vertical="center" wrapText="1"/>
    </xf>
    <xf numFmtId="0" fontId="28" fillId="0" borderId="1" xfId="0" applyFont="1" applyBorder="1" applyAlignment="1">
      <alignment horizontal="justify" vertical="center" wrapText="1"/>
    </xf>
    <xf numFmtId="0" fontId="28" fillId="9"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28" fillId="0" borderId="1" xfId="0" applyFont="1" applyBorder="1" applyAlignment="1">
      <alignment horizontal="center" vertical="center" wrapText="1"/>
    </xf>
    <xf numFmtId="0" fontId="28" fillId="9"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0" fontId="16" fillId="7" borderId="25" xfId="8" applyFont="1" applyFill="1" applyBorder="1" applyAlignment="1">
      <alignment horizontal="center" vertical="center"/>
    </xf>
    <xf numFmtId="0" fontId="16" fillId="6" borderId="25" xfId="8" applyFont="1" applyFill="1" applyBorder="1" applyAlignment="1">
      <alignment horizontal="center" vertical="center"/>
    </xf>
    <xf numFmtId="0" fontId="16" fillId="8" borderId="27" xfId="8" applyFont="1" applyFill="1" applyBorder="1" applyAlignment="1">
      <alignment horizontal="center" vertical="center"/>
    </xf>
    <xf numFmtId="0" fontId="16" fillId="8" borderId="25" xfId="8" applyFont="1" applyFill="1" applyBorder="1" applyAlignment="1">
      <alignment horizontal="center" vertical="center"/>
    </xf>
    <xf numFmtId="0" fontId="16" fillId="7" borderId="24" xfId="8" applyFont="1" applyFill="1" applyBorder="1" applyAlignment="1">
      <alignment horizontal="center" vertical="center"/>
    </xf>
    <xf numFmtId="0" fontId="16" fillId="7" borderId="27" xfId="8" applyFont="1" applyFill="1" applyBorder="1" applyAlignment="1">
      <alignment horizontal="center" vertical="center"/>
    </xf>
    <xf numFmtId="0" fontId="16" fillId="11" borderId="27" xfId="8" applyFont="1" applyFill="1" applyBorder="1" applyAlignment="1">
      <alignment horizontal="center" vertical="center"/>
    </xf>
    <xf numFmtId="0" fontId="16" fillId="11" borderId="25" xfId="8" applyFont="1" applyFill="1" applyBorder="1" applyAlignment="1">
      <alignment horizontal="center" vertical="center"/>
    </xf>
    <xf numFmtId="0" fontId="1" fillId="11" borderId="29" xfId="8" applyFont="1" applyFill="1" applyBorder="1"/>
    <xf numFmtId="0" fontId="1" fillId="11" borderId="25" xfId="8" applyFont="1" applyFill="1" applyBorder="1"/>
    <xf numFmtId="0" fontId="28" fillId="0" borderId="1" xfId="0" applyFont="1" applyBorder="1" applyAlignment="1">
      <alignment vertical="center" wrapText="1"/>
    </xf>
    <xf numFmtId="0" fontId="20" fillId="0" borderId="1" xfId="0" applyFont="1" applyBorder="1" applyAlignment="1">
      <alignment horizontal="center" vertical="center" wrapText="1"/>
    </xf>
    <xf numFmtId="0" fontId="20" fillId="9" borderId="1" xfId="0" applyFont="1" applyFill="1" applyBorder="1" applyAlignment="1">
      <alignment horizontal="center" vertical="center" wrapText="1"/>
    </xf>
    <xf numFmtId="0" fontId="2" fillId="0" borderId="1" xfId="5"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 xfId="5" applyFont="1" applyBorder="1" applyAlignment="1">
      <alignment horizontal="center" vertical="center" wrapText="1"/>
    </xf>
    <xf numFmtId="0" fontId="21" fillId="0" borderId="1" xfId="5" applyFont="1" applyFill="1" applyBorder="1" applyAlignment="1">
      <alignment horizontal="center" vertical="center" wrapText="1"/>
    </xf>
    <xf numFmtId="0" fontId="30" fillId="0" borderId="1" xfId="5" applyFont="1" applyBorder="1" applyAlignment="1">
      <alignment vertical="center" wrapText="1"/>
    </xf>
    <xf numFmtId="0" fontId="21" fillId="0" borderId="1" xfId="5" applyFont="1" applyBorder="1" applyAlignment="1">
      <alignment horizontal="center" vertical="center"/>
    </xf>
    <xf numFmtId="0" fontId="21" fillId="0" borderId="1" xfId="5" applyNumberFormat="1" applyFont="1" applyFill="1" applyBorder="1" applyAlignment="1">
      <alignment horizontal="center" vertical="center" wrapText="1"/>
    </xf>
    <xf numFmtId="49" fontId="21" fillId="0" borderId="1" xfId="5" applyNumberFormat="1" applyFont="1" applyBorder="1" applyAlignment="1">
      <alignment horizontal="center" vertical="center" wrapText="1"/>
    </xf>
    <xf numFmtId="0" fontId="21" fillId="0" borderId="13" xfId="5" applyFont="1" applyBorder="1" applyAlignment="1">
      <alignment horizontal="center" vertical="center"/>
    </xf>
    <xf numFmtId="0" fontId="21" fillId="0" borderId="13" xfId="5" applyNumberFormat="1" applyFont="1" applyFill="1" applyBorder="1" applyAlignment="1">
      <alignment horizontal="center" vertical="center" wrapText="1"/>
    </xf>
    <xf numFmtId="0" fontId="21" fillId="0" borderId="1" xfId="5" applyFont="1" applyBorder="1" applyAlignment="1">
      <alignment vertical="center" wrapText="1"/>
    </xf>
    <xf numFmtId="0" fontId="30" fillId="0" borderId="1" xfId="5" applyFont="1" applyBorder="1" applyAlignment="1">
      <alignment horizontal="center" vertical="center" wrapText="1"/>
    </xf>
    <xf numFmtId="0" fontId="21" fillId="0" borderId="1" xfId="3" applyFont="1" applyFill="1" applyBorder="1" applyAlignment="1" applyProtection="1">
      <alignment horizontal="center" vertical="center" wrapText="1"/>
    </xf>
    <xf numFmtId="0" fontId="21" fillId="0" borderId="1" xfId="3" applyFont="1" applyFill="1" applyBorder="1" applyAlignment="1" applyProtection="1">
      <alignment horizontal="justify"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 xfId="0" applyFont="1" applyBorder="1" applyAlignment="1">
      <alignment horizontal="center" vertical="center" wrapText="1"/>
    </xf>
    <xf numFmtId="49" fontId="21" fillId="0" borderId="13" xfId="5" applyNumberFormat="1" applyFont="1" applyBorder="1" applyAlignment="1">
      <alignment horizontal="center" vertical="center" wrapText="1"/>
    </xf>
    <xf numFmtId="0" fontId="9" fillId="0" borderId="1" xfId="0" applyFont="1" applyBorder="1" applyAlignment="1">
      <alignment horizontal="center" vertical="center" wrapText="1"/>
    </xf>
    <xf numFmtId="0" fontId="20" fillId="0" borderId="13" xfId="0" applyFont="1" applyBorder="1" applyAlignment="1">
      <alignment horizontal="justify" vertical="center" wrapText="1"/>
    </xf>
    <xf numFmtId="0" fontId="20" fillId="0" borderId="37" xfId="0" applyFont="1" applyBorder="1" applyAlignment="1">
      <alignment horizontal="justify" vertical="center" wrapText="1"/>
    </xf>
    <xf numFmtId="0" fontId="20" fillId="0" borderId="2" xfId="0" applyFont="1" applyBorder="1" applyAlignment="1">
      <alignment horizontal="justify" vertical="center" wrapText="1"/>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6" fillId="0" borderId="1" xfId="0" applyFont="1" applyFill="1" applyBorder="1" applyAlignment="1">
      <alignment vertical="center" wrapText="1"/>
    </xf>
    <xf numFmtId="0" fontId="20" fillId="0" borderId="37" xfId="0" applyFont="1" applyBorder="1" applyAlignment="1">
      <alignment horizontal="center" vertical="center" wrapText="1"/>
    </xf>
    <xf numFmtId="0" fontId="15"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20" fillId="0" borderId="1" xfId="5" applyFont="1" applyFill="1" applyBorder="1" applyAlignment="1">
      <alignment horizontal="center" vertical="center" wrapText="1"/>
    </xf>
    <xf numFmtId="0" fontId="28" fillId="0" borderId="1" xfId="5" applyFont="1" applyBorder="1" applyAlignment="1">
      <alignment horizontal="center" vertical="center" wrapText="1"/>
    </xf>
    <xf numFmtId="0" fontId="20" fillId="0" borderId="1" xfId="6" applyFont="1" applyBorder="1" applyAlignment="1">
      <alignment horizontal="center" vertical="center"/>
    </xf>
    <xf numFmtId="0" fontId="20" fillId="0" borderId="1" xfId="7" applyFont="1" applyBorder="1" applyAlignment="1">
      <alignment horizontal="center" vertical="center"/>
    </xf>
    <xf numFmtId="0" fontId="20" fillId="0" borderId="1" xfId="7" applyFont="1" applyBorder="1" applyAlignment="1">
      <alignment horizontal="center" vertical="center" wrapText="1"/>
    </xf>
    <xf numFmtId="0" fontId="26" fillId="0" borderId="1" xfId="0" applyFont="1" applyBorder="1" applyAlignment="1">
      <alignment horizontal="justify" vertical="center" wrapText="1"/>
    </xf>
    <xf numFmtId="0" fontId="21" fillId="0" borderId="1" xfId="6" applyFont="1" applyFill="1" applyBorder="1" applyAlignment="1">
      <alignment horizontal="center" vertical="center" wrapText="1"/>
    </xf>
    <xf numFmtId="0" fontId="30" fillId="0" borderId="1" xfId="6" applyFont="1" applyBorder="1" applyAlignment="1">
      <alignment horizontal="justify" vertical="center" wrapText="1"/>
    </xf>
    <xf numFmtId="0" fontId="21" fillId="0" borderId="1" xfId="6" applyFont="1" applyBorder="1" applyAlignment="1">
      <alignment horizontal="center" vertical="center"/>
    </xf>
    <xf numFmtId="0" fontId="21" fillId="0" borderId="1" xfId="6" applyFont="1" applyBorder="1" applyAlignment="1">
      <alignment horizontal="center" vertical="center" wrapText="1"/>
    </xf>
    <xf numFmtId="0" fontId="20" fillId="0" borderId="2" xfId="0" applyFont="1" applyBorder="1" applyAlignment="1">
      <alignment horizontal="center" vertical="center" wrapText="1"/>
    </xf>
    <xf numFmtId="0" fontId="20" fillId="9" borderId="2" xfId="0" applyFont="1" applyFill="1" applyBorder="1" applyAlignment="1">
      <alignment horizontal="center" vertical="center" wrapText="1"/>
    </xf>
    <xf numFmtId="0" fontId="30" fillId="0" borderId="1" xfId="6" applyFont="1" applyBorder="1" applyAlignment="1">
      <alignment horizontal="center" vertical="center" wrapText="1"/>
    </xf>
    <xf numFmtId="0" fontId="30" fillId="0" borderId="1" xfId="6" applyFont="1" applyBorder="1" applyAlignment="1">
      <alignment vertical="center" wrapText="1"/>
    </xf>
    <xf numFmtId="0" fontId="21" fillId="0" borderId="1" xfId="6" applyFont="1" applyFill="1" applyBorder="1" applyAlignment="1">
      <alignment horizontal="justify" vertical="center" wrapText="1"/>
    </xf>
    <xf numFmtId="0" fontId="31" fillId="0" borderId="1" xfId="0" applyFont="1" applyBorder="1" applyAlignment="1">
      <alignment horizontal="justify" vertical="center" wrapText="1"/>
    </xf>
    <xf numFmtId="0" fontId="26" fillId="9" borderId="1" xfId="0" applyFont="1" applyFill="1" applyBorder="1" applyAlignment="1">
      <alignment horizontal="center" vertical="center" wrapText="1"/>
    </xf>
    <xf numFmtId="0" fontId="22" fillId="0" borderId="1" xfId="0" applyFont="1" applyBorder="1" applyAlignment="1">
      <alignment horizontal="justify" vertical="center" wrapText="1"/>
    </xf>
    <xf numFmtId="0" fontId="32" fillId="0" borderId="1" xfId="0" applyFont="1" applyBorder="1" applyAlignment="1">
      <alignment horizontal="center" vertical="center" wrapText="1"/>
    </xf>
    <xf numFmtId="0" fontId="32" fillId="0" borderId="1" xfId="0" applyFont="1" applyBorder="1" applyAlignment="1">
      <alignment horizontal="justify" vertical="center" wrapText="1"/>
    </xf>
    <xf numFmtId="0" fontId="33" fillId="0" borderId="1" xfId="0" applyFont="1" applyBorder="1" applyAlignment="1">
      <alignment horizontal="justify" vertical="center" wrapText="1"/>
    </xf>
    <xf numFmtId="0" fontId="32" fillId="0" borderId="1" xfId="0" applyFont="1" applyFill="1" applyBorder="1" applyAlignment="1">
      <alignment vertical="center" wrapText="1"/>
    </xf>
    <xf numFmtId="0" fontId="26"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1" fillId="0" borderId="0" xfId="0" applyFont="1" applyFill="1" applyAlignment="1">
      <alignment vertical="center" wrapText="1"/>
    </xf>
    <xf numFmtId="0" fontId="30" fillId="0" borderId="1" xfId="6" applyFont="1" applyFill="1" applyBorder="1" applyAlignment="1">
      <alignment horizontal="center" vertical="center" wrapText="1"/>
    </xf>
    <xf numFmtId="0" fontId="21" fillId="0" borderId="1" xfId="6" applyFont="1" applyFill="1" applyBorder="1" applyAlignment="1">
      <alignment horizontal="center" vertical="center"/>
    </xf>
    <xf numFmtId="0" fontId="28" fillId="0" borderId="1" xfId="0"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justify" vertical="center" wrapText="1"/>
    </xf>
    <xf numFmtId="0" fontId="30" fillId="0" borderId="1" xfId="0" applyFont="1" applyFill="1" applyBorder="1" applyAlignment="1">
      <alignment horizontal="center" vertical="center" wrapText="1"/>
    </xf>
    <xf numFmtId="0" fontId="15" fillId="0" borderId="0" xfId="0" applyFont="1" applyFill="1" applyAlignment="1">
      <alignment horizontal="center" vertical="center" wrapText="1"/>
    </xf>
    <xf numFmtId="0" fontId="30" fillId="9" borderId="1" xfId="0" applyFont="1" applyFill="1" applyBorder="1" applyAlignment="1">
      <alignment horizontal="center" vertical="center" wrapText="1"/>
    </xf>
    <xf numFmtId="0" fontId="30" fillId="9" borderId="1" xfId="0" applyFont="1" applyFill="1" applyBorder="1" applyAlignment="1">
      <alignment horizontal="justify" vertical="center" wrapText="1"/>
    </xf>
    <xf numFmtId="0" fontId="28" fillId="9" borderId="1" xfId="0" applyFont="1" applyFill="1" applyBorder="1" applyAlignment="1">
      <alignment vertical="center" wrapText="1"/>
    </xf>
    <xf numFmtId="0" fontId="21" fillId="9" borderId="1" xfId="6" applyFont="1" applyFill="1" applyBorder="1" applyAlignment="1">
      <alignment horizontal="center" vertical="center" wrapText="1"/>
    </xf>
    <xf numFmtId="0" fontId="30" fillId="9" borderId="1" xfId="6" applyFont="1" applyFill="1" applyBorder="1" applyAlignment="1">
      <alignment horizontal="center" vertical="center" wrapText="1"/>
    </xf>
    <xf numFmtId="0" fontId="21" fillId="9" borderId="1" xfId="6" applyFont="1" applyFill="1" applyBorder="1" applyAlignment="1">
      <alignment horizontal="center" vertical="center"/>
    </xf>
    <xf numFmtId="0" fontId="28" fillId="0" borderId="1" xfId="0" applyNumberFormat="1" applyFont="1" applyBorder="1" applyAlignment="1">
      <alignment horizontal="center" vertical="center" wrapText="1"/>
    </xf>
    <xf numFmtId="0" fontId="1" fillId="0" borderId="1" xfId="0" applyFont="1" applyFill="1" applyBorder="1" applyAlignment="1">
      <alignment horizontal="right" vertical="center" wrapText="1"/>
    </xf>
    <xf numFmtId="0" fontId="28" fillId="0" borderId="1" xfId="0" applyFont="1" applyBorder="1" applyAlignment="1">
      <alignment horizontal="left" vertical="center" wrapText="1"/>
    </xf>
    <xf numFmtId="0" fontId="28" fillId="0" borderId="1" xfId="0" applyNumberFormat="1" applyFont="1" applyBorder="1" applyAlignment="1">
      <alignment horizontal="left" vertical="center" wrapText="1"/>
    </xf>
    <xf numFmtId="0" fontId="20" fillId="0" borderId="0" xfId="0" applyFont="1" applyBorder="1" applyAlignment="1">
      <alignment vertical="center" wrapText="1"/>
    </xf>
    <xf numFmtId="0" fontId="20" fillId="0" borderId="0" xfId="0" applyFont="1" applyAlignment="1">
      <alignment vertical="center" wrapText="1"/>
    </xf>
    <xf numFmtId="0" fontId="15" fillId="0" borderId="0" xfId="0" applyFont="1" applyAlignment="1">
      <alignment vertical="center" wrapText="1"/>
    </xf>
    <xf numFmtId="0" fontId="20" fillId="0" borderId="0" xfId="0" applyFont="1" applyAlignment="1">
      <alignment horizontal="center" vertical="center" wrapText="1"/>
    </xf>
    <xf numFmtId="0" fontId="34" fillId="0" borderId="0" xfId="0" applyFont="1" applyAlignment="1">
      <alignment vertical="center" wrapText="1"/>
    </xf>
    <xf numFmtId="0" fontId="20" fillId="3" borderId="5" xfId="0" applyFont="1" applyFill="1" applyBorder="1" applyAlignment="1">
      <alignment vertical="center" wrapText="1"/>
    </xf>
    <xf numFmtId="0" fontId="20" fillId="3" borderId="6" xfId="0" applyFont="1" applyFill="1" applyBorder="1" applyAlignment="1">
      <alignment vertical="center" wrapText="1"/>
    </xf>
    <xf numFmtId="0" fontId="35" fillId="3" borderId="6" xfId="0" applyFont="1" applyFill="1" applyBorder="1" applyAlignment="1">
      <alignment vertical="center" wrapText="1"/>
    </xf>
    <xf numFmtId="0" fontId="34" fillId="3" borderId="6" xfId="0" applyFont="1" applyFill="1" applyBorder="1" applyAlignment="1">
      <alignment vertical="center" wrapText="1"/>
    </xf>
    <xf numFmtId="0" fontId="35" fillId="3" borderId="6"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vertical="center" wrapText="1"/>
    </xf>
    <xf numFmtId="0" fontId="20" fillId="3" borderId="1" xfId="0" applyFont="1" applyFill="1" applyBorder="1" applyAlignment="1">
      <alignment vertical="center" wrapText="1"/>
    </xf>
    <xf numFmtId="0" fontId="35" fillId="3" borderId="1" xfId="0" applyFont="1" applyFill="1" applyBorder="1" applyAlignment="1">
      <alignment vertical="center" wrapText="1"/>
    </xf>
    <xf numFmtId="0" fontId="35" fillId="3" borderId="2" xfId="0" applyFont="1" applyFill="1" applyBorder="1" applyAlignment="1">
      <alignment vertical="center" wrapText="1"/>
    </xf>
    <xf numFmtId="0" fontId="34" fillId="3" borderId="2" xfId="0" applyFont="1" applyFill="1" applyBorder="1" applyAlignment="1">
      <alignment vertical="center" wrapText="1"/>
    </xf>
    <xf numFmtId="0" fontId="35" fillId="3" borderId="2"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4" fillId="3" borderId="1" xfId="0" applyFont="1" applyFill="1" applyBorder="1" applyAlignment="1">
      <alignment vertical="center" wrapText="1"/>
    </xf>
    <xf numFmtId="0" fontId="35" fillId="3" borderId="1" xfId="0" applyFont="1" applyFill="1" applyBorder="1" applyAlignment="1">
      <alignment horizontal="center" vertical="center" wrapText="1"/>
    </xf>
    <xf numFmtId="0" fontId="20" fillId="3" borderId="10" xfId="0" applyFont="1" applyFill="1" applyBorder="1" applyAlignment="1">
      <alignment vertical="center" wrapText="1"/>
    </xf>
    <xf numFmtId="0" fontId="20" fillId="3" borderId="3" xfId="0" applyFont="1" applyFill="1" applyBorder="1" applyAlignment="1">
      <alignment vertical="center" wrapText="1"/>
    </xf>
    <xf numFmtId="0" fontId="34" fillId="3" borderId="3" xfId="0" applyFont="1" applyFill="1" applyBorder="1" applyAlignment="1">
      <alignment vertical="center" wrapText="1"/>
    </xf>
    <xf numFmtId="0" fontId="20" fillId="3" borderId="3" xfId="0" applyFont="1" applyFill="1" applyBorder="1" applyAlignment="1">
      <alignment horizontal="center" vertical="center" wrapText="1"/>
    </xf>
    <xf numFmtId="0" fontId="21" fillId="0" borderId="13" xfId="0" applyFont="1" applyBorder="1" applyAlignment="1">
      <alignment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xf numFmtId="0" fontId="21"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21" fillId="6" borderId="1" xfId="0" applyFont="1" applyFill="1" applyBorder="1" applyAlignment="1">
      <alignment horizontal="center" vertical="center" wrapText="1"/>
    </xf>
    <xf numFmtId="14" fontId="21" fillId="0" borderId="1" xfId="0" applyNumberFormat="1" applyFont="1" applyBorder="1" applyAlignment="1">
      <alignment horizontal="center" vertical="center" wrapText="1"/>
    </xf>
    <xf numFmtId="0" fontId="21" fillId="0" borderId="1" xfId="0" applyFont="1" applyBorder="1" applyAlignment="1">
      <alignment horizontal="justify" vertical="center" wrapText="1"/>
    </xf>
    <xf numFmtId="0" fontId="36" fillId="0" borderId="1" xfId="0" applyFont="1" applyBorder="1" applyAlignment="1">
      <alignment horizontal="center" vertical="center" wrapText="1"/>
    </xf>
    <xf numFmtId="0" fontId="36" fillId="6"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4" fontId="21" fillId="0" borderId="1" xfId="0" applyNumberFormat="1" applyFont="1" applyFill="1" applyBorder="1" applyAlignment="1">
      <alignment horizontal="center" vertical="center" wrapText="1"/>
    </xf>
    <xf numFmtId="14" fontId="21" fillId="9"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wrapText="1"/>
    </xf>
    <xf numFmtId="0" fontId="20" fillId="9" borderId="0" xfId="0" applyFont="1" applyFill="1" applyAlignment="1">
      <alignment vertical="center" wrapText="1"/>
    </xf>
    <xf numFmtId="0" fontId="28" fillId="7" borderId="1" xfId="0" applyFont="1" applyFill="1" applyBorder="1" applyAlignment="1">
      <alignment horizontal="justify" vertical="center" wrapText="1"/>
    </xf>
    <xf numFmtId="0" fontId="30" fillId="7" borderId="1" xfId="6" applyFont="1" applyFill="1" applyBorder="1" applyAlignment="1">
      <alignment horizontal="center" vertical="center" wrapText="1"/>
    </xf>
    <xf numFmtId="0" fontId="21" fillId="12" borderId="1" xfId="3" applyFont="1" applyFill="1" applyBorder="1" applyAlignment="1" applyProtection="1">
      <alignment horizontal="justify" vertical="center" wrapText="1"/>
    </xf>
    <xf numFmtId="0" fontId="1" fillId="12" borderId="1" xfId="0" applyFont="1" applyFill="1" applyBorder="1" applyAlignment="1">
      <alignment horizontal="justify" vertical="center" wrapText="1"/>
    </xf>
    <xf numFmtId="0" fontId="26" fillId="12" borderId="1" xfId="0" applyFont="1" applyFill="1" applyBorder="1" applyAlignment="1">
      <alignment horizontal="justify" vertical="center" wrapText="1"/>
    </xf>
    <xf numFmtId="0" fontId="21" fillId="0" borderId="13"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xf>
    <xf numFmtId="0" fontId="21" fillId="0" borderId="13" xfId="0" applyFont="1" applyFill="1" applyBorder="1" applyAlignment="1">
      <alignment horizontal="left" vertical="center" wrapText="1"/>
    </xf>
    <xf numFmtId="0" fontId="20" fillId="0" borderId="0" xfId="0" applyFont="1" applyFill="1" applyAlignment="1">
      <alignment horizontal="center" vertical="center" wrapText="1"/>
    </xf>
    <xf numFmtId="0" fontId="24" fillId="10" borderId="1" xfId="0" applyFont="1" applyFill="1" applyBorder="1" applyAlignment="1">
      <alignment horizontal="center" vertical="center" wrapText="1"/>
    </xf>
    <xf numFmtId="0" fontId="24" fillId="10" borderId="1" xfId="0" applyFont="1" applyFill="1" applyBorder="1" applyAlignment="1">
      <alignment horizontal="center" vertical="center" textRotation="90" wrapText="1"/>
    </xf>
    <xf numFmtId="0" fontId="37" fillId="10" borderId="1" xfId="0" applyFont="1" applyFill="1" applyBorder="1" applyAlignment="1">
      <alignment horizontal="center" vertical="center" textRotation="90" wrapText="1"/>
    </xf>
    <xf numFmtId="0" fontId="21" fillId="10" borderId="1" xfId="0" applyFont="1" applyFill="1" applyBorder="1" applyAlignment="1">
      <alignment horizontal="center" vertical="center" wrapText="1"/>
    </xf>
    <xf numFmtId="0" fontId="21" fillId="0" borderId="0" xfId="0" applyFont="1" applyBorder="1" applyAlignment="1">
      <alignment horizontal="left" vertical="center" wrapText="1"/>
    </xf>
    <xf numFmtId="0" fontId="24" fillId="0" borderId="1" xfId="0" applyFont="1" applyFill="1" applyBorder="1" applyAlignment="1">
      <alignment horizontal="left" vertical="center" wrapText="1"/>
    </xf>
    <xf numFmtId="0" fontId="20" fillId="0" borderId="1" xfId="0" applyFont="1" applyBorder="1" applyAlignment="1">
      <alignment vertical="center" wrapText="1"/>
    </xf>
    <xf numFmtId="49" fontId="21" fillId="0" borderId="1" xfId="0" applyNumberFormat="1" applyFont="1" applyFill="1" applyBorder="1" applyAlignment="1">
      <alignment horizontal="left" vertical="center" wrapText="1"/>
    </xf>
    <xf numFmtId="0" fontId="20" fillId="0" borderId="0" xfId="0" applyFont="1" applyAlignment="1">
      <alignment horizontal="left" vertical="center" wrapText="1"/>
    </xf>
    <xf numFmtId="0" fontId="20" fillId="3" borderId="6"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0"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Border="1" applyAlignment="1">
      <alignment vertical="center" wrapText="1"/>
    </xf>
    <xf numFmtId="0" fontId="20" fillId="0" borderId="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0" fillId="0" borderId="13" xfId="0" applyFont="1" applyFill="1" applyBorder="1" applyAlignment="1">
      <alignment horizontal="justify" vertical="center" wrapText="1"/>
    </xf>
    <xf numFmtId="0" fontId="20" fillId="0" borderId="2" xfId="0" applyFont="1" applyFill="1" applyBorder="1" applyAlignment="1">
      <alignment horizontal="justify" vertical="center" wrapText="1"/>
    </xf>
    <xf numFmtId="0" fontId="15"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1" xfId="0" applyFont="1" applyBorder="1" applyAlignment="1">
      <alignment horizontal="center"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35" xfId="0" applyFont="1" applyBorder="1" applyAlignment="1">
      <alignment horizontal="left" vertical="center" wrapText="1"/>
    </xf>
    <xf numFmtId="0" fontId="20" fillId="0" borderId="37" xfId="0" applyFont="1" applyFill="1" applyBorder="1" applyAlignment="1">
      <alignment horizontal="justify" vertical="center" wrapText="1"/>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12"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8"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5" fillId="5" borderId="0" xfId="8" applyFont="1" applyFill="1" applyAlignment="1">
      <alignment horizontal="center" vertical="center"/>
    </xf>
    <xf numFmtId="0" fontId="15" fillId="5" borderId="0" xfId="8" applyFont="1" applyFill="1" applyAlignment="1">
      <alignment horizontal="center" vertical="center" textRotation="255"/>
    </xf>
    <xf numFmtId="0" fontId="14" fillId="5" borderId="0" xfId="8" applyFont="1" applyFill="1" applyBorder="1" applyAlignment="1">
      <alignment horizontal="center" vertical="center"/>
    </xf>
    <xf numFmtId="0" fontId="2" fillId="5" borderId="25" xfId="8" applyFont="1" applyFill="1" applyBorder="1" applyAlignment="1">
      <alignment horizontal="center" vertical="center"/>
    </xf>
    <xf numFmtId="0" fontId="2" fillId="5" borderId="22" xfId="8" applyFont="1" applyFill="1" applyBorder="1" applyAlignment="1">
      <alignment horizontal="center" vertical="center"/>
    </xf>
    <xf numFmtId="0" fontId="21" fillId="0" borderId="13"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3" xfId="5" applyFont="1" applyBorder="1" applyAlignment="1">
      <alignment horizontal="center" vertical="center"/>
    </xf>
    <xf numFmtId="0" fontId="21" fillId="0" borderId="37" xfId="5" applyFont="1" applyBorder="1" applyAlignment="1">
      <alignment horizontal="center" vertical="center"/>
    </xf>
    <xf numFmtId="0" fontId="21" fillId="0" borderId="2" xfId="5" applyFont="1" applyBorder="1" applyAlignment="1">
      <alignment horizontal="center" vertical="center"/>
    </xf>
    <xf numFmtId="0" fontId="30" fillId="0" borderId="13" xfId="6" applyFont="1" applyBorder="1" applyAlignment="1">
      <alignment horizontal="center" vertical="center" wrapText="1"/>
    </xf>
    <xf numFmtId="0" fontId="30" fillId="0" borderId="37" xfId="6" applyFont="1" applyBorder="1" applyAlignment="1">
      <alignment horizontal="center" vertical="center" wrapText="1"/>
    </xf>
    <xf numFmtId="0" fontId="30" fillId="0" borderId="2" xfId="6" applyFont="1" applyBorder="1" applyAlignment="1">
      <alignment horizontal="center" vertical="center" wrapText="1"/>
    </xf>
    <xf numFmtId="0" fontId="21" fillId="0" borderId="13" xfId="5" applyNumberFormat="1" applyFont="1" applyFill="1" applyBorder="1" applyAlignment="1">
      <alignment horizontal="center" vertical="center" wrapText="1"/>
    </xf>
    <xf numFmtId="0" fontId="21" fillId="0" borderId="37" xfId="5" applyNumberFormat="1" applyFont="1" applyFill="1" applyBorder="1" applyAlignment="1">
      <alignment horizontal="center" vertical="center" wrapText="1"/>
    </xf>
    <xf numFmtId="0" fontId="21" fillId="0" borderId="2" xfId="5" applyNumberFormat="1" applyFont="1" applyFill="1" applyBorder="1" applyAlignment="1">
      <alignment horizontal="center" vertical="center" wrapText="1"/>
    </xf>
    <xf numFmtId="49" fontId="21" fillId="0" borderId="13" xfId="5" applyNumberFormat="1" applyFont="1" applyBorder="1" applyAlignment="1">
      <alignment horizontal="center" vertical="center" wrapText="1"/>
    </xf>
    <xf numFmtId="49" fontId="21" fillId="0" borderId="37" xfId="5" applyNumberFormat="1" applyFont="1" applyBorder="1" applyAlignment="1">
      <alignment horizontal="center" vertical="center" wrapText="1"/>
    </xf>
    <xf numFmtId="49" fontId="21" fillId="0" borderId="2" xfId="5" applyNumberFormat="1" applyFont="1" applyBorder="1" applyAlignment="1">
      <alignment horizontal="center" vertical="center" wrapText="1"/>
    </xf>
    <xf numFmtId="0" fontId="21" fillId="0" borderId="1" xfId="3" applyFont="1" applyFill="1" applyBorder="1" applyAlignment="1" applyProtection="1">
      <alignment horizontal="justify" vertical="center" wrapText="1"/>
    </xf>
    <xf numFmtId="0" fontId="9" fillId="0" borderId="1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2" xfId="0" applyFont="1" applyBorder="1" applyAlignment="1">
      <alignment horizontal="center" vertical="center" wrapText="1"/>
    </xf>
    <xf numFmtId="0" fontId="21" fillId="0" borderId="13" xfId="3" applyFont="1" applyFill="1" applyBorder="1" applyAlignment="1" applyProtection="1">
      <alignment horizontal="center" vertical="center" wrapText="1"/>
    </xf>
    <xf numFmtId="0" fontId="21" fillId="0" borderId="2" xfId="3" applyFont="1" applyFill="1" applyBorder="1" applyAlignment="1" applyProtection="1">
      <alignment horizontal="center" vertical="center" wrapText="1"/>
    </xf>
    <xf numFmtId="0" fontId="21" fillId="0" borderId="1" xfId="0" applyFont="1" applyBorder="1" applyAlignment="1">
      <alignment horizontal="center" vertical="center" wrapText="1"/>
    </xf>
    <xf numFmtId="0" fontId="9" fillId="12" borderId="13" xfId="0" applyFont="1" applyFill="1" applyBorder="1" applyAlignment="1">
      <alignment horizontal="center" vertical="center" wrapText="1"/>
    </xf>
    <xf numFmtId="0" fontId="9" fillId="12" borderId="37"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21" fillId="0" borderId="37" xfId="3" applyFont="1" applyFill="1" applyBorder="1" applyAlignment="1" applyProtection="1">
      <alignment horizontal="center" vertical="center" wrapText="1"/>
    </xf>
    <xf numFmtId="0" fontId="21" fillId="12" borderId="1" xfId="3" applyFont="1" applyFill="1" applyBorder="1" applyAlignment="1" applyProtection="1">
      <alignment horizontal="justify" vertical="center" wrapText="1"/>
    </xf>
    <xf numFmtId="0" fontId="6" fillId="0" borderId="18" xfId="5" applyBorder="1" applyAlignment="1">
      <alignment horizontal="center"/>
    </xf>
    <xf numFmtId="0" fontId="6" fillId="0" borderId="20" xfId="5" applyBorder="1" applyAlignment="1">
      <alignment horizontal="center"/>
    </xf>
    <xf numFmtId="0" fontId="6" fillId="0" borderId="15" xfId="5" applyBorder="1" applyAlignment="1">
      <alignment horizontal="center"/>
    </xf>
    <xf numFmtId="0" fontId="6" fillId="0" borderId="21" xfId="5" applyBorder="1" applyAlignment="1">
      <alignment horizontal="center"/>
    </xf>
    <xf numFmtId="0" fontId="6" fillId="0" borderId="16" xfId="5" applyBorder="1" applyAlignment="1">
      <alignment horizontal="center"/>
    </xf>
    <xf numFmtId="0" fontId="6" fillId="0" borderId="35" xfId="5" applyBorder="1" applyAlignment="1">
      <alignment horizontal="center"/>
    </xf>
    <xf numFmtId="0" fontId="1" fillId="0" borderId="18" xfId="5" applyFont="1" applyBorder="1" applyAlignment="1">
      <alignment horizontal="center" vertical="center" wrapText="1"/>
    </xf>
    <xf numFmtId="0" fontId="1" fillId="0" borderId="19" xfId="5" applyFont="1" applyBorder="1" applyAlignment="1">
      <alignment horizontal="center" vertical="center" wrapText="1"/>
    </xf>
    <xf numFmtId="0" fontId="1" fillId="0" borderId="20" xfId="5" applyFont="1" applyBorder="1" applyAlignment="1">
      <alignment horizontal="center" vertical="center" wrapText="1"/>
    </xf>
    <xf numFmtId="0" fontId="1" fillId="0" borderId="16" xfId="5" applyFont="1" applyBorder="1" applyAlignment="1">
      <alignment horizontal="center" vertical="center" wrapText="1"/>
    </xf>
    <xf numFmtId="0" fontId="1" fillId="0" borderId="17" xfId="5" applyFont="1" applyBorder="1" applyAlignment="1">
      <alignment horizontal="center" vertical="center" wrapText="1"/>
    </xf>
    <xf numFmtId="0" fontId="1" fillId="0" borderId="35" xfId="5" applyFont="1" applyBorder="1" applyAlignment="1">
      <alignment horizontal="center" vertical="center" wrapText="1"/>
    </xf>
    <xf numFmtId="0" fontId="18" fillId="0" borderId="18" xfId="5" applyFont="1" applyBorder="1" applyAlignment="1">
      <alignment horizontal="center" vertical="center" wrapText="1"/>
    </xf>
    <xf numFmtId="0" fontId="18" fillId="0" borderId="19" xfId="5" applyFont="1" applyBorder="1" applyAlignment="1">
      <alignment horizontal="center" vertical="center" wrapText="1"/>
    </xf>
    <xf numFmtId="0" fontId="18" fillId="0" borderId="20" xfId="5" applyFont="1" applyBorder="1" applyAlignment="1">
      <alignment horizontal="center" vertical="center" wrapText="1"/>
    </xf>
    <xf numFmtId="0" fontId="18" fillId="0" borderId="16" xfId="5" applyFont="1" applyBorder="1" applyAlignment="1">
      <alignment horizontal="center" vertical="center" wrapText="1"/>
    </xf>
    <xf numFmtId="0" fontId="18" fillId="0" borderId="17" xfId="5" applyFont="1" applyBorder="1" applyAlignment="1">
      <alignment horizontal="center" vertical="center" wrapText="1"/>
    </xf>
    <xf numFmtId="0" fontId="18" fillId="0" borderId="35" xfId="5" applyFont="1" applyBorder="1" applyAlignment="1">
      <alignment horizontal="center" vertical="center" wrapText="1"/>
    </xf>
    <xf numFmtId="0" fontId="19" fillId="0" borderId="18" xfId="5" applyFont="1" applyBorder="1" applyAlignment="1">
      <alignment horizontal="left"/>
    </xf>
    <xf numFmtId="0" fontId="19" fillId="0" borderId="19" xfId="5" applyFont="1" applyBorder="1" applyAlignment="1">
      <alignment horizontal="left"/>
    </xf>
    <xf numFmtId="0" fontId="19" fillId="0" borderId="20" xfId="5" applyFont="1" applyBorder="1" applyAlignment="1">
      <alignment horizontal="left"/>
    </xf>
    <xf numFmtId="0" fontId="2" fillId="0" borderId="1" xfId="5" applyFont="1" applyFill="1" applyBorder="1" applyAlignment="1">
      <alignment horizontal="center" vertical="center" wrapText="1"/>
    </xf>
    <xf numFmtId="0" fontId="20" fillId="0" borderId="1" xfId="5" applyFont="1" applyFill="1" applyBorder="1" applyAlignment="1">
      <alignment horizontal="center" vertical="center"/>
    </xf>
    <xf numFmtId="0" fontId="19" fillId="0" borderId="16" xfId="5" applyFont="1" applyBorder="1" applyAlignment="1">
      <alignment horizontal="left"/>
    </xf>
    <xf numFmtId="0" fontId="19" fillId="0" borderId="17" xfId="5" applyFont="1" applyBorder="1" applyAlignment="1">
      <alignment horizontal="left"/>
    </xf>
    <xf numFmtId="0" fontId="19" fillId="0" borderId="35" xfId="5" applyFont="1" applyBorder="1" applyAlignment="1">
      <alignment horizontal="left"/>
    </xf>
    <xf numFmtId="0" fontId="4" fillId="0" borderId="1" xfId="0" applyFont="1" applyFill="1" applyBorder="1" applyAlignment="1">
      <alignment horizontal="center" vertical="center"/>
    </xf>
    <xf numFmtId="0" fontId="2" fillId="0" borderId="1" xfId="5" applyFont="1" applyFill="1" applyBorder="1" applyAlignment="1">
      <alignment horizontal="center" vertical="center"/>
    </xf>
    <xf numFmtId="49" fontId="21" fillId="0" borderId="1" xfId="5" applyNumberFormat="1" applyFont="1" applyBorder="1" applyAlignment="1">
      <alignment horizontal="center" vertical="center" wrapText="1"/>
    </xf>
    <xf numFmtId="0" fontId="21" fillId="0" borderId="1" xfId="5" applyFont="1" applyBorder="1" applyAlignment="1">
      <alignment horizontal="center" vertical="center"/>
    </xf>
    <xf numFmtId="0" fontId="21" fillId="0" borderId="1" xfId="5" applyNumberFormat="1" applyFont="1" applyFill="1" applyBorder="1" applyAlignment="1">
      <alignment horizontal="center" vertical="center" wrapText="1"/>
    </xf>
    <xf numFmtId="0" fontId="21" fillId="0" borderId="1" xfId="3" applyFont="1" applyFill="1" applyBorder="1" applyAlignment="1" applyProtection="1">
      <alignment horizontal="center" vertical="center" wrapText="1"/>
    </xf>
    <xf numFmtId="0" fontId="21" fillId="0" borderId="13" xfId="3" applyFont="1" applyFill="1" applyBorder="1" applyAlignment="1" applyProtection="1">
      <alignment horizontal="justify" vertical="center" wrapText="1"/>
    </xf>
    <xf numFmtId="0" fontId="21" fillId="0" borderId="37" xfId="3" applyFont="1" applyFill="1" applyBorder="1" applyAlignment="1" applyProtection="1">
      <alignment horizontal="justify" vertical="center" wrapText="1"/>
    </xf>
    <xf numFmtId="0" fontId="21" fillId="0" borderId="2" xfId="3" applyFont="1" applyFill="1" applyBorder="1" applyAlignment="1" applyProtection="1">
      <alignment horizontal="justify" vertical="center" wrapText="1"/>
    </xf>
    <xf numFmtId="0" fontId="1" fillId="9"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5"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0" fillId="0" borderId="2" xfId="0" applyFont="1" applyBorder="1" applyAlignment="1">
      <alignment vertical="center" wrapText="1"/>
    </xf>
    <xf numFmtId="0" fontId="24" fillId="10" borderId="13" xfId="0" applyFont="1" applyFill="1" applyBorder="1" applyAlignment="1">
      <alignment horizontal="center" vertical="center" wrapText="1"/>
    </xf>
    <xf numFmtId="0" fontId="24" fillId="10" borderId="2" xfId="0" applyFont="1" applyFill="1" applyBorder="1" applyAlignment="1">
      <alignment horizontal="center" vertical="center" wrapText="1"/>
    </xf>
    <xf numFmtId="0" fontId="20" fillId="9" borderId="1" xfId="0"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7" xfId="0" applyFont="1" applyFill="1" applyBorder="1" applyAlignment="1">
      <alignment horizontal="center" vertical="center" wrapText="1"/>
    </xf>
    <xf numFmtId="14" fontId="21" fillId="0" borderId="13"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2" xfId="0" applyFont="1" applyBorder="1" applyAlignment="1">
      <alignment horizontal="center" vertical="center" wrapText="1"/>
    </xf>
    <xf numFmtId="0" fontId="21" fillId="0" borderId="1" xfId="0" applyFont="1" applyBorder="1" applyAlignment="1">
      <alignment horizontal="center" wrapText="1"/>
    </xf>
    <xf numFmtId="0" fontId="36" fillId="9"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14" fontId="21" fillId="0" borderId="1" xfId="0" applyNumberFormat="1"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 xfId="0" applyFont="1" applyBorder="1" applyAlignment="1">
      <alignment horizontal="left" vertical="center" wrapText="1"/>
    </xf>
    <xf numFmtId="0" fontId="21" fillId="9" borderId="1" xfId="0" applyFont="1" applyFill="1" applyBorder="1" applyAlignment="1">
      <alignment horizontal="justify" vertical="center" wrapText="1"/>
    </xf>
    <xf numFmtId="0" fontId="24" fillId="1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7" borderId="1" xfId="0" applyFont="1" applyFill="1" applyBorder="1" applyAlignment="1">
      <alignment horizontal="center" vertical="center" wrapText="1"/>
    </xf>
    <xf numFmtId="0" fontId="24" fillId="10" borderId="38" xfId="0" applyFont="1" applyFill="1" applyBorder="1" applyAlignment="1">
      <alignment horizontal="center" vertical="center" wrapText="1"/>
    </xf>
    <xf numFmtId="0" fontId="24" fillId="10" borderId="39" xfId="0" applyFont="1" applyFill="1" applyBorder="1" applyAlignment="1">
      <alignment horizontal="center" vertical="center" wrapText="1"/>
    </xf>
    <xf numFmtId="0" fontId="24" fillId="10" borderId="1" xfId="0" applyFont="1" applyFill="1" applyBorder="1" applyAlignment="1">
      <alignment horizontal="center" vertical="center" textRotation="90"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35" xfId="0" applyFont="1" applyBorder="1" applyAlignment="1">
      <alignment horizontal="left" vertical="center" wrapText="1"/>
    </xf>
    <xf numFmtId="0" fontId="21" fillId="9" borderId="13" xfId="0" applyFont="1" applyFill="1" applyBorder="1" applyAlignment="1">
      <alignment horizontal="center" vertical="center" wrapText="1"/>
    </xf>
    <xf numFmtId="0" fontId="21" fillId="9" borderId="2" xfId="0" applyFont="1" applyFill="1" applyBorder="1" applyAlignment="1">
      <alignment horizontal="center" vertical="center" wrapText="1"/>
    </xf>
    <xf numFmtId="0" fontId="24" fillId="7" borderId="1" xfId="0" applyFont="1" applyFill="1" applyBorder="1" applyAlignment="1">
      <alignment horizontal="left" vertical="center" wrapText="1"/>
    </xf>
    <xf numFmtId="14" fontId="21" fillId="9" borderId="13" xfId="0" applyNumberFormat="1" applyFont="1" applyFill="1" applyBorder="1" applyAlignment="1">
      <alignment horizontal="center" vertical="center" wrapText="1"/>
    </xf>
    <xf numFmtId="14" fontId="21" fillId="9" borderId="2" xfId="0" applyNumberFormat="1" applyFont="1" applyFill="1" applyBorder="1" applyAlignment="1">
      <alignment horizontal="center" vertical="center" wrapText="1"/>
    </xf>
    <xf numFmtId="0" fontId="21" fillId="0" borderId="1" xfId="0" applyFont="1" applyBorder="1" applyAlignment="1">
      <alignment horizontal="left" vertical="top" wrapText="1"/>
    </xf>
    <xf numFmtId="0" fontId="21" fillId="0" borderId="37" xfId="0" applyFont="1" applyFill="1" applyBorder="1" applyAlignment="1">
      <alignment horizontal="left" vertical="center" wrapText="1"/>
    </xf>
    <xf numFmtId="14" fontId="24" fillId="0" borderId="1" xfId="4" applyNumberFormat="1" applyFont="1" applyFill="1" applyBorder="1" applyAlignment="1">
      <alignment horizontal="center" vertical="center" wrapText="1"/>
    </xf>
    <xf numFmtId="0" fontId="24" fillId="0" borderId="1" xfId="4" applyFont="1" applyFill="1" applyBorder="1" applyAlignment="1">
      <alignment horizontal="center" vertical="center" wrapText="1"/>
    </xf>
    <xf numFmtId="0" fontId="9" fillId="10" borderId="1" xfId="0" applyFont="1" applyFill="1" applyBorder="1" applyAlignment="1">
      <alignment horizontal="center" vertical="center" wrapText="1"/>
    </xf>
    <xf numFmtId="0" fontId="17" fillId="0" borderId="17" xfId="0" applyFont="1" applyBorder="1" applyAlignment="1">
      <alignment horizontal="center" vertical="center"/>
    </xf>
    <xf numFmtId="0" fontId="4" fillId="0" borderId="36"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4" fillId="0" borderId="24" xfId="9" applyFont="1" applyFill="1" applyBorder="1" applyAlignment="1">
      <alignment horizontal="center" vertical="center" wrapText="1"/>
    </xf>
    <xf numFmtId="0" fontId="4" fillId="0" borderId="32" xfId="9" applyFont="1" applyFill="1" applyBorder="1" applyAlignment="1">
      <alignment horizontal="center" vertical="center" wrapText="1"/>
    </xf>
    <xf numFmtId="0" fontId="4" fillId="0" borderId="0" xfId="9" applyFont="1" applyFill="1" applyBorder="1" applyAlignment="1">
      <alignment horizontal="center" vertical="center" wrapText="1"/>
    </xf>
    <xf numFmtId="0" fontId="4" fillId="0" borderId="25" xfId="9" applyFont="1" applyFill="1" applyBorder="1" applyAlignment="1">
      <alignment horizontal="center" vertical="center" wrapText="1"/>
    </xf>
    <xf numFmtId="0" fontId="4" fillId="0" borderId="33" xfId="9" applyFont="1" applyFill="1" applyBorder="1" applyAlignment="1">
      <alignment horizontal="center" vertical="center" wrapText="1"/>
    </xf>
    <xf numFmtId="0" fontId="4" fillId="0" borderId="28" xfId="9" applyFont="1" applyFill="1" applyBorder="1" applyAlignment="1">
      <alignment horizontal="center" vertical="center" wrapText="1"/>
    </xf>
    <xf numFmtId="0" fontId="4" fillId="0" borderId="29" xfId="9" applyFont="1" applyFill="1" applyBorder="1" applyAlignment="1">
      <alignment horizontal="center" vertical="center" wrapText="1"/>
    </xf>
    <xf numFmtId="0" fontId="4" fillId="0" borderId="41" xfId="9" applyFont="1" applyFill="1" applyBorder="1" applyAlignment="1">
      <alignment horizontal="center" vertical="center" wrapText="1"/>
    </xf>
    <xf numFmtId="0" fontId="4" fillId="0" borderId="17" xfId="9" applyFont="1" applyFill="1" applyBorder="1" applyAlignment="1">
      <alignment horizontal="center" vertical="center" wrapText="1"/>
    </xf>
    <xf numFmtId="0" fontId="4" fillId="0" borderId="42" xfId="9" applyFont="1" applyFill="1" applyBorder="1" applyAlignment="1">
      <alignment horizontal="center" vertical="center" wrapText="1"/>
    </xf>
    <xf numFmtId="0" fontId="6" fillId="0" borderId="1" xfId="5" applyBorder="1" applyAlignment="1">
      <alignment horizontal="center" vertical="center" wrapText="1"/>
    </xf>
    <xf numFmtId="0" fontId="6" fillId="0" borderId="1" xfId="5" applyBorder="1" applyAlignment="1">
      <alignment horizontal="center" vertical="center"/>
    </xf>
    <xf numFmtId="0" fontId="6" fillId="0" borderId="3" xfId="5" applyBorder="1" applyAlignment="1">
      <alignment horizontal="center" vertical="center"/>
    </xf>
    <xf numFmtId="0" fontId="1" fillId="0" borderId="8" xfId="5" applyFont="1" applyFill="1" applyBorder="1" applyAlignment="1">
      <alignment horizontal="center" vertical="center" wrapText="1"/>
    </xf>
    <xf numFmtId="0" fontId="1" fillId="0" borderId="10" xfId="5" applyFont="1" applyFill="1" applyBorder="1" applyAlignment="1">
      <alignment horizontal="center" vertical="center" wrapText="1"/>
    </xf>
    <xf numFmtId="0" fontId="12" fillId="2" borderId="43" xfId="5" applyFont="1" applyFill="1" applyBorder="1" applyAlignment="1">
      <alignment horizontal="center" vertical="center"/>
    </xf>
    <xf numFmtId="0" fontId="12" fillId="2" borderId="44" xfId="5" applyFont="1" applyFill="1" applyBorder="1" applyAlignment="1">
      <alignment horizontal="center" vertical="center"/>
    </xf>
    <xf numFmtId="0" fontId="12" fillId="2" borderId="45" xfId="5" applyFont="1" applyFill="1" applyBorder="1" applyAlignment="1">
      <alignment horizontal="center" vertical="center"/>
    </xf>
    <xf numFmtId="0" fontId="1" fillId="0" borderId="46" xfId="5" applyFont="1" applyFill="1" applyBorder="1" applyAlignment="1">
      <alignment horizontal="center" vertical="center" wrapText="1"/>
    </xf>
    <xf numFmtId="0" fontId="12" fillId="2" borderId="2" xfId="5" applyFont="1" applyFill="1" applyBorder="1" applyAlignment="1">
      <alignment horizontal="center" vertical="center"/>
    </xf>
    <xf numFmtId="0" fontId="12" fillId="2" borderId="3" xfId="5" applyFont="1" applyFill="1" applyBorder="1" applyAlignment="1">
      <alignment horizontal="center" vertical="center"/>
    </xf>
    <xf numFmtId="0" fontId="12" fillId="2" borderId="4" xfId="5" applyFont="1" applyFill="1" applyBorder="1" applyAlignment="1">
      <alignment horizontal="center" vertical="center" wrapText="1"/>
    </xf>
    <xf numFmtId="0" fontId="12" fillId="2" borderId="11" xfId="5" applyFont="1" applyFill="1" applyBorder="1" applyAlignment="1">
      <alignment horizontal="center" vertical="center" wrapText="1"/>
    </xf>
    <xf numFmtId="0" fontId="6" fillId="0" borderId="2" xfId="5" applyBorder="1" applyAlignment="1">
      <alignment horizontal="center" vertical="center" wrapText="1"/>
    </xf>
    <xf numFmtId="0" fontId="6" fillId="0" borderId="1" xfId="5" applyFill="1" applyBorder="1" applyAlignment="1">
      <alignment horizontal="center" vertical="center" wrapText="1"/>
    </xf>
    <xf numFmtId="0" fontId="6" fillId="0" borderId="1" xfId="5" applyFill="1" applyBorder="1" applyAlignment="1">
      <alignment horizontal="center" vertical="center"/>
    </xf>
    <xf numFmtId="0" fontId="12" fillId="2" borderId="46" xfId="5" applyFont="1" applyFill="1" applyBorder="1" applyAlignment="1">
      <alignment horizontal="center" vertical="center"/>
    </xf>
    <xf numFmtId="0" fontId="12" fillId="2" borderId="10" xfId="5" applyFont="1" applyFill="1" applyBorder="1" applyAlignment="1">
      <alignment horizontal="center" vertical="center"/>
    </xf>
  </cellXfs>
  <cellStyles count="10">
    <cellStyle name="Euro" xfId="1" xr:uid="{00000000-0005-0000-0000-000000000000}"/>
    <cellStyle name="Euro 2" xfId="2" xr:uid="{00000000-0005-0000-0000-000001000000}"/>
    <cellStyle name="Hipervínculo" xfId="3" builtinId="8"/>
    <cellStyle name="Normal" xfId="0" builtinId="0"/>
    <cellStyle name="Normal 2" xfId="4" xr:uid="{00000000-0005-0000-0000-000004000000}"/>
    <cellStyle name="Normal_FORMATOS" xfId="5" xr:uid="{00000000-0005-0000-0000-000005000000}"/>
    <cellStyle name="Normal_FORMATOS 3" xfId="6" xr:uid="{00000000-0005-0000-0000-000006000000}"/>
    <cellStyle name="Normal_FORMATOS 5" xfId="7" xr:uid="{00000000-0005-0000-0000-000007000000}"/>
    <cellStyle name="Normal_Libro1" xfId="8" xr:uid="{00000000-0005-0000-0000-000008000000}"/>
    <cellStyle name="Normal_Mapa de riesgos de INGEOMINAS" xfId="9" xr:uid="{00000000-0005-0000-0000-000009000000}"/>
  </cellStyles>
  <dxfs count="217">
    <dxf>
      <fill>
        <patternFill>
          <bgColor rgb="FFFFC000"/>
        </patternFill>
      </fill>
    </dxf>
    <dxf>
      <fill>
        <patternFill>
          <bgColor rgb="FFFF0000"/>
        </patternFill>
      </fill>
    </dxf>
    <dxf>
      <fill>
        <patternFill>
          <bgColor rgb="FF92D050"/>
        </patternFill>
      </fill>
    </dxf>
    <dxf>
      <fill>
        <patternFill>
          <bgColor rgb="FF00B050"/>
        </patternFill>
      </fill>
    </dxf>
    <dxf>
      <fill>
        <patternFill>
          <bgColor theme="0" tint="-0.14996795556505021"/>
        </patternFill>
      </fill>
    </dxf>
    <dxf>
      <fill>
        <patternFill>
          <bgColor rgb="FFFFC000"/>
        </patternFill>
      </fill>
    </dxf>
    <dxf>
      <fill>
        <patternFill>
          <bgColor rgb="FFFFFF00"/>
        </patternFill>
      </fill>
    </dxf>
    <dxf>
      <fill>
        <patternFill>
          <bgColor rgb="FFFF0000"/>
        </patternFill>
      </fill>
    </dxf>
    <dxf>
      <fill>
        <patternFill>
          <bgColor rgb="FF00B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rgb="FFFF0000"/>
        </patternFill>
      </fill>
    </dxf>
    <dxf>
      <fill>
        <patternFill patternType="solid">
          <fgColor indexed="51"/>
          <bgColor rgb="FF66FF33"/>
        </patternFill>
      </fill>
    </dxf>
    <dxf>
      <fill>
        <patternFill patternType="solid">
          <fgColor indexed="13"/>
          <bgColor rgb="FFFFFF00"/>
        </patternFill>
      </fill>
    </dxf>
    <dxf>
      <fill>
        <patternFill patternType="solid">
          <fgColor indexed="25"/>
          <bgColor rgb="FFFF0000"/>
        </patternFill>
      </fill>
    </dxf>
    <dxf>
      <fill>
        <patternFill patternType="solid">
          <fgColor indexed="51"/>
          <bgColor rgb="FF66FF33"/>
        </patternFill>
      </fill>
    </dxf>
    <dxf>
      <fill>
        <patternFill patternType="solid">
          <fgColor indexed="13"/>
          <bgColor rgb="FFFFFF00"/>
        </patternFill>
      </fill>
    </dxf>
    <dxf>
      <fill>
        <patternFill patternType="solid">
          <fgColor indexed="25"/>
          <bgColor rgb="FFFF0000"/>
        </patternFill>
      </fill>
    </dxf>
    <dxf>
      <fill>
        <patternFill patternType="solid">
          <fgColor indexed="49"/>
          <bgColor indexed="11"/>
        </patternFill>
      </fill>
    </dxf>
    <dxf>
      <fill>
        <patternFill patternType="solid">
          <fgColor indexed="34"/>
          <bgColor indexed="13"/>
        </patternFill>
      </fill>
    </dxf>
    <dxf>
      <fill>
        <patternFill patternType="solid">
          <fgColor indexed="13"/>
          <bgColor indexed="5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indexed="47"/>
        </patternFill>
      </fill>
    </dxf>
    <dxf>
      <fill>
        <patternFill>
          <bgColor indexed="43"/>
        </patternFill>
      </fill>
    </dxf>
    <dxf>
      <fill>
        <patternFill>
          <bgColor indexed="47"/>
        </patternFill>
      </fill>
    </dxf>
    <dxf>
      <fill>
        <patternFill>
          <bgColor indexed="43"/>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ont>
        <condense val="0"/>
        <extend val="0"/>
        <color rgb="FF9C0006"/>
      </font>
      <fill>
        <patternFill>
          <bgColor rgb="FFFFC7CE"/>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FFC7CE"/>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99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indexed="47"/>
        </patternFill>
      </fill>
    </dxf>
    <dxf>
      <fill>
        <patternFill>
          <bgColor indexed="43"/>
        </patternFill>
      </fill>
    </dxf>
    <dxf>
      <font>
        <color theme="0"/>
      </font>
    </dxf>
    <dxf>
      <font>
        <condense val="0"/>
        <extend val="0"/>
        <color rgb="FF9C0006"/>
      </font>
      <fill>
        <patternFill>
          <bgColor rgb="FFFFC7CE"/>
        </patternFill>
      </fill>
    </dxf>
    <dxf>
      <fill>
        <patternFill>
          <bgColor rgb="FFFFC000"/>
        </patternFill>
      </fill>
    </dxf>
    <dxf>
      <fill>
        <patternFill>
          <bgColor rgb="FF00FF00"/>
        </patternFill>
      </fill>
    </dxf>
    <dxf>
      <fill>
        <patternFill>
          <bgColor rgb="FFCCFF33"/>
        </patternFill>
      </fill>
    </dxf>
    <dxf>
      <font>
        <condense val="0"/>
        <extend val="0"/>
        <color rgb="FF9C0006"/>
      </font>
      <fill>
        <patternFill>
          <bgColor rgb="FFFFC7CE"/>
        </patternFill>
      </fill>
    </dxf>
    <dxf>
      <fill>
        <patternFill>
          <bgColor rgb="FFFFC000"/>
        </patternFill>
      </fill>
    </dxf>
    <dxf>
      <fill>
        <patternFill>
          <bgColor theme="0" tint="-0.14996795556505021"/>
        </patternFill>
      </fill>
    </dxf>
    <dxf>
      <fill>
        <patternFill>
          <bgColor rgb="FFCCFF33"/>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ont>
        <condense val="0"/>
        <extend val="0"/>
        <color rgb="FF9C0006"/>
      </font>
      <fill>
        <patternFill>
          <bgColor rgb="FFFFC7CE"/>
        </patternFill>
      </fill>
    </dxf>
    <dxf>
      <fill>
        <patternFill>
          <bgColor rgb="FFFFC000"/>
        </patternFill>
      </fill>
    </dxf>
    <dxf>
      <fill>
        <patternFill>
          <bgColor rgb="FF00FF00"/>
        </patternFill>
      </fill>
    </dxf>
    <dxf>
      <fill>
        <patternFill>
          <bgColor rgb="FFCCFF33"/>
        </patternFill>
      </fill>
    </dxf>
    <dxf>
      <font>
        <condense val="0"/>
        <extend val="0"/>
        <color rgb="FF9C0006"/>
      </font>
      <fill>
        <patternFill>
          <bgColor rgb="FFFFC7CE"/>
        </patternFill>
      </fill>
    </dxf>
    <dxf>
      <fill>
        <patternFill>
          <bgColor rgb="FFFFC000"/>
        </patternFill>
      </fill>
    </dxf>
    <dxf>
      <fill>
        <patternFill>
          <bgColor theme="0" tint="-0.14996795556505021"/>
        </patternFill>
      </fill>
    </dxf>
    <dxf>
      <fill>
        <patternFill>
          <bgColor rgb="FFCCFF33"/>
        </patternFill>
      </fill>
    </dxf>
    <dxf>
      <fill>
        <patternFill>
          <bgColor rgb="FFFFC7CE"/>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FFC7CE"/>
        </patternFill>
      </fill>
    </dxf>
    <dxf>
      <fill>
        <patternFill>
          <bgColor rgb="FFFF0000"/>
        </patternFill>
      </fill>
    </dxf>
    <dxf>
      <fill>
        <patternFill>
          <bgColor indexed="11"/>
        </patternFill>
      </fill>
    </dxf>
    <dxf>
      <fill>
        <patternFill>
          <bgColor indexed="13"/>
        </patternFill>
      </fill>
    </dxf>
    <dxf>
      <fill>
        <patternFill>
          <bgColor indexed="51"/>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00B0F0"/>
        </patternFill>
      </fill>
    </dxf>
    <dxf>
      <fill>
        <patternFill>
          <bgColor rgb="FF00FF00"/>
        </patternFill>
      </fill>
    </dxf>
    <dxf>
      <fill>
        <patternFill>
          <bgColor rgb="FFFFFF00"/>
        </patternFill>
      </fill>
    </dxf>
    <dxf>
      <fill>
        <patternFill>
          <bgColor rgb="FFFFC000"/>
        </patternFill>
      </fill>
    </dxf>
    <dxf>
      <fill>
        <patternFill>
          <bgColor rgb="FFC00000"/>
        </patternFill>
      </fill>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216"/>
      <tableStyleElement type="headerRow" dxfId="2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800100</xdr:colOff>
      <xdr:row>9</xdr:row>
      <xdr:rowOff>123825</xdr:rowOff>
    </xdr:from>
    <xdr:to>
      <xdr:col>7</xdr:col>
      <xdr:colOff>904875</xdr:colOff>
      <xdr:row>9</xdr:row>
      <xdr:rowOff>304800</xdr:rowOff>
    </xdr:to>
    <xdr:sp macro="" textlink="">
      <xdr:nvSpPr>
        <xdr:cNvPr id="114740" name="Text Box 41">
          <a:extLst>
            <a:ext uri="{FF2B5EF4-FFF2-40B4-BE49-F238E27FC236}">
              <a16:creationId xmlns:a16="http://schemas.microsoft.com/office/drawing/2014/main" id="{318141F2-FD42-41B9-940F-EF83EA9C3FAC}"/>
            </a:ext>
          </a:extLst>
        </xdr:cNvPr>
        <xdr:cNvSpPr txBox="1">
          <a:spLocks noChangeArrowheads="1"/>
        </xdr:cNvSpPr>
      </xdr:nvSpPr>
      <xdr:spPr bwMode="auto">
        <a:xfrm>
          <a:off x="12706350" y="200025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10</xdr:row>
      <xdr:rowOff>238125</xdr:rowOff>
    </xdr:from>
    <xdr:to>
      <xdr:col>7</xdr:col>
      <xdr:colOff>933450</xdr:colOff>
      <xdr:row>10</xdr:row>
      <xdr:rowOff>466725</xdr:rowOff>
    </xdr:to>
    <xdr:sp macro="" textlink="">
      <xdr:nvSpPr>
        <xdr:cNvPr id="114741" name="Text Box 41">
          <a:extLst>
            <a:ext uri="{FF2B5EF4-FFF2-40B4-BE49-F238E27FC236}">
              <a16:creationId xmlns:a16="http://schemas.microsoft.com/office/drawing/2014/main" id="{BDFDB849-EC86-4ED6-BA59-5BBAAF89726B}"/>
            </a:ext>
          </a:extLst>
        </xdr:cNvPr>
        <xdr:cNvSpPr txBox="1">
          <a:spLocks noChangeArrowheads="1"/>
        </xdr:cNvSpPr>
      </xdr:nvSpPr>
      <xdr:spPr bwMode="auto">
        <a:xfrm>
          <a:off x="12734925"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42" name="Text Box 41">
          <a:extLst>
            <a:ext uri="{FF2B5EF4-FFF2-40B4-BE49-F238E27FC236}">
              <a16:creationId xmlns:a16="http://schemas.microsoft.com/office/drawing/2014/main" id="{5DDC9575-2FE9-4155-9A3A-FE7B804A1EEF}"/>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1114425</xdr:rowOff>
    </xdr:to>
    <xdr:sp macro="" textlink="">
      <xdr:nvSpPr>
        <xdr:cNvPr id="114743" name="Text Box 41">
          <a:extLst>
            <a:ext uri="{FF2B5EF4-FFF2-40B4-BE49-F238E27FC236}">
              <a16:creationId xmlns:a16="http://schemas.microsoft.com/office/drawing/2014/main" id="{BCF42FE2-2B35-4BE1-8ED0-C359F2684567}"/>
            </a:ext>
          </a:extLst>
        </xdr:cNvPr>
        <xdr:cNvSpPr txBox="1">
          <a:spLocks noChangeArrowheads="1"/>
        </xdr:cNvSpPr>
      </xdr:nvSpPr>
      <xdr:spPr bwMode="auto">
        <a:xfrm>
          <a:off x="12706350" y="5648325"/>
          <a:ext cx="104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447675</xdr:rowOff>
    </xdr:to>
    <xdr:sp macro="" textlink="">
      <xdr:nvSpPr>
        <xdr:cNvPr id="114744" name="Text Box 41">
          <a:extLst>
            <a:ext uri="{FF2B5EF4-FFF2-40B4-BE49-F238E27FC236}">
              <a16:creationId xmlns:a16="http://schemas.microsoft.com/office/drawing/2014/main" id="{240D7646-E6B2-4BC2-A675-ED7B77466C11}"/>
            </a:ext>
          </a:extLst>
        </xdr:cNvPr>
        <xdr:cNvSpPr txBox="1">
          <a:spLocks noChangeArrowheads="1"/>
        </xdr:cNvSpPr>
      </xdr:nvSpPr>
      <xdr:spPr bwMode="auto">
        <a:xfrm>
          <a:off x="12706350" y="88011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45" name="Text Box 41">
          <a:extLst>
            <a:ext uri="{FF2B5EF4-FFF2-40B4-BE49-F238E27FC236}">
              <a16:creationId xmlns:a16="http://schemas.microsoft.com/office/drawing/2014/main" id="{C16E5BEA-1211-4207-91AE-14534953D5A9}"/>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46" name="Text Box 41">
          <a:extLst>
            <a:ext uri="{FF2B5EF4-FFF2-40B4-BE49-F238E27FC236}">
              <a16:creationId xmlns:a16="http://schemas.microsoft.com/office/drawing/2014/main" id="{2B22290D-BAD2-45E6-BA37-D75413F89312}"/>
            </a:ext>
          </a:extLst>
        </xdr:cNvPr>
        <xdr:cNvSpPr txBox="1">
          <a:spLocks noChangeArrowheads="1"/>
        </xdr:cNvSpPr>
      </xdr:nvSpPr>
      <xdr:spPr bwMode="auto">
        <a:xfrm>
          <a:off x="12706350"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47" name="Text Box 41">
          <a:extLst>
            <a:ext uri="{FF2B5EF4-FFF2-40B4-BE49-F238E27FC236}">
              <a16:creationId xmlns:a16="http://schemas.microsoft.com/office/drawing/2014/main" id="{F0E32AAD-FF7A-4FAD-A872-73B2E8EE75A4}"/>
            </a:ext>
          </a:extLst>
        </xdr:cNvPr>
        <xdr:cNvSpPr txBox="1">
          <a:spLocks noChangeArrowheads="1"/>
        </xdr:cNvSpPr>
      </xdr:nvSpPr>
      <xdr:spPr bwMode="auto">
        <a:xfrm>
          <a:off x="12706350"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48" name="Text Box 41">
          <a:extLst>
            <a:ext uri="{FF2B5EF4-FFF2-40B4-BE49-F238E27FC236}">
              <a16:creationId xmlns:a16="http://schemas.microsoft.com/office/drawing/2014/main" id="{F3D2B383-9CF1-425E-BC66-8BF8D2605B08}"/>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1123950</xdr:rowOff>
    </xdr:to>
    <xdr:sp macro="" textlink="">
      <xdr:nvSpPr>
        <xdr:cNvPr id="114749" name="Text Box 41">
          <a:extLst>
            <a:ext uri="{FF2B5EF4-FFF2-40B4-BE49-F238E27FC236}">
              <a16:creationId xmlns:a16="http://schemas.microsoft.com/office/drawing/2014/main" id="{72186BE0-921B-420D-902D-7A391E804BAB}"/>
            </a:ext>
          </a:extLst>
        </xdr:cNvPr>
        <xdr:cNvSpPr txBox="1">
          <a:spLocks noChangeArrowheads="1"/>
        </xdr:cNvSpPr>
      </xdr:nvSpPr>
      <xdr:spPr bwMode="auto">
        <a:xfrm>
          <a:off x="12706350" y="5648325"/>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50" name="Text Box 41">
          <a:extLst>
            <a:ext uri="{FF2B5EF4-FFF2-40B4-BE49-F238E27FC236}">
              <a16:creationId xmlns:a16="http://schemas.microsoft.com/office/drawing/2014/main" id="{5B369067-E27E-4AAA-B9CE-6F4457B6DBEB}"/>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51" name="Text Box 41">
          <a:extLst>
            <a:ext uri="{FF2B5EF4-FFF2-40B4-BE49-F238E27FC236}">
              <a16:creationId xmlns:a16="http://schemas.microsoft.com/office/drawing/2014/main" id="{E962189D-968D-45F7-8544-CC1253BAA938}"/>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52" name="Text Box 41">
          <a:extLst>
            <a:ext uri="{FF2B5EF4-FFF2-40B4-BE49-F238E27FC236}">
              <a16:creationId xmlns:a16="http://schemas.microsoft.com/office/drawing/2014/main" id="{662A2204-92F1-4D99-9A16-7EB122ACE435}"/>
            </a:ext>
          </a:extLst>
        </xdr:cNvPr>
        <xdr:cNvSpPr txBox="1">
          <a:spLocks noChangeArrowheads="1"/>
        </xdr:cNvSpPr>
      </xdr:nvSpPr>
      <xdr:spPr bwMode="auto">
        <a:xfrm>
          <a:off x="12706350"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53" name="Text Box 41">
          <a:extLst>
            <a:ext uri="{FF2B5EF4-FFF2-40B4-BE49-F238E27FC236}">
              <a16:creationId xmlns:a16="http://schemas.microsoft.com/office/drawing/2014/main" id="{5FC2D87C-BC41-44F5-9FBA-66B8DBB0B3E3}"/>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1123950</xdr:rowOff>
    </xdr:to>
    <xdr:sp macro="" textlink="">
      <xdr:nvSpPr>
        <xdr:cNvPr id="114754" name="Text Box 41">
          <a:extLst>
            <a:ext uri="{FF2B5EF4-FFF2-40B4-BE49-F238E27FC236}">
              <a16:creationId xmlns:a16="http://schemas.microsoft.com/office/drawing/2014/main" id="{1DDA4CA4-F2BC-4CEA-810A-1788A2125911}"/>
            </a:ext>
          </a:extLst>
        </xdr:cNvPr>
        <xdr:cNvSpPr txBox="1">
          <a:spLocks noChangeArrowheads="1"/>
        </xdr:cNvSpPr>
      </xdr:nvSpPr>
      <xdr:spPr bwMode="auto">
        <a:xfrm>
          <a:off x="12706350" y="4314825"/>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55" name="Text Box 41">
          <a:extLst>
            <a:ext uri="{FF2B5EF4-FFF2-40B4-BE49-F238E27FC236}">
              <a16:creationId xmlns:a16="http://schemas.microsoft.com/office/drawing/2014/main" id="{461FD2D0-4921-477A-8422-83D5DC95E086}"/>
            </a:ext>
          </a:extLst>
        </xdr:cNvPr>
        <xdr:cNvSpPr txBox="1">
          <a:spLocks noChangeArrowheads="1"/>
        </xdr:cNvSpPr>
      </xdr:nvSpPr>
      <xdr:spPr bwMode="auto">
        <a:xfrm>
          <a:off x="12706350"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609600</xdr:colOff>
      <xdr:row>0</xdr:row>
      <xdr:rowOff>114300</xdr:rowOff>
    </xdr:from>
    <xdr:to>
      <xdr:col>1</xdr:col>
      <xdr:colOff>447675</xdr:colOff>
      <xdr:row>3</xdr:row>
      <xdr:rowOff>133350</xdr:rowOff>
    </xdr:to>
    <xdr:pic>
      <xdr:nvPicPr>
        <xdr:cNvPr id="114756" name="24 Imagen" descr="logo cdmb 2.png">
          <a:extLst>
            <a:ext uri="{FF2B5EF4-FFF2-40B4-BE49-F238E27FC236}">
              <a16:creationId xmlns:a16="http://schemas.microsoft.com/office/drawing/2014/main" id="{CAE6D95C-68EC-4259-9343-289E03DCCD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4300"/>
          <a:ext cx="15430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800100</xdr:colOff>
      <xdr:row>11</xdr:row>
      <xdr:rowOff>238125</xdr:rowOff>
    </xdr:from>
    <xdr:to>
      <xdr:col>7</xdr:col>
      <xdr:colOff>904875</xdr:colOff>
      <xdr:row>11</xdr:row>
      <xdr:rowOff>466725</xdr:rowOff>
    </xdr:to>
    <xdr:sp macro="" textlink="">
      <xdr:nvSpPr>
        <xdr:cNvPr id="114757" name="Text Box 41">
          <a:extLst>
            <a:ext uri="{FF2B5EF4-FFF2-40B4-BE49-F238E27FC236}">
              <a16:creationId xmlns:a16="http://schemas.microsoft.com/office/drawing/2014/main" id="{E0B11DF5-0B97-4076-B111-561A87E7A535}"/>
            </a:ext>
          </a:extLst>
        </xdr:cNvPr>
        <xdr:cNvSpPr txBox="1">
          <a:spLocks noChangeArrowheads="1"/>
        </xdr:cNvSpPr>
      </xdr:nvSpPr>
      <xdr:spPr bwMode="auto">
        <a:xfrm>
          <a:off x="12706350" y="34099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58" name="Text Box 41">
          <a:extLst>
            <a:ext uri="{FF2B5EF4-FFF2-40B4-BE49-F238E27FC236}">
              <a16:creationId xmlns:a16="http://schemas.microsoft.com/office/drawing/2014/main" id="{02D4CA44-F3A9-4C85-850A-C00C7696C0D3}"/>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59" name="Text Box 41">
          <a:extLst>
            <a:ext uri="{FF2B5EF4-FFF2-40B4-BE49-F238E27FC236}">
              <a16:creationId xmlns:a16="http://schemas.microsoft.com/office/drawing/2014/main" id="{A76622F0-A557-4EEE-B3F6-CD684DDD7399}"/>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466725</xdr:rowOff>
    </xdr:to>
    <xdr:sp macro="" textlink="">
      <xdr:nvSpPr>
        <xdr:cNvPr id="114760" name="Text Box 41">
          <a:extLst>
            <a:ext uri="{FF2B5EF4-FFF2-40B4-BE49-F238E27FC236}">
              <a16:creationId xmlns:a16="http://schemas.microsoft.com/office/drawing/2014/main" id="{E753A0F2-ACEF-4608-B089-372228100BF8}"/>
            </a:ext>
          </a:extLst>
        </xdr:cNvPr>
        <xdr:cNvSpPr txBox="1">
          <a:spLocks noChangeArrowheads="1"/>
        </xdr:cNvSpPr>
      </xdr:nvSpPr>
      <xdr:spPr bwMode="auto">
        <a:xfrm>
          <a:off x="12706350" y="34099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466725</xdr:rowOff>
    </xdr:to>
    <xdr:sp macro="" textlink="">
      <xdr:nvSpPr>
        <xdr:cNvPr id="114761" name="Text Box 41">
          <a:extLst>
            <a:ext uri="{FF2B5EF4-FFF2-40B4-BE49-F238E27FC236}">
              <a16:creationId xmlns:a16="http://schemas.microsoft.com/office/drawing/2014/main" id="{F4541793-6D5D-47AD-ACB3-5E08B32EE210}"/>
            </a:ext>
          </a:extLst>
        </xdr:cNvPr>
        <xdr:cNvSpPr txBox="1">
          <a:spLocks noChangeArrowheads="1"/>
        </xdr:cNvSpPr>
      </xdr:nvSpPr>
      <xdr:spPr bwMode="auto">
        <a:xfrm>
          <a:off x="12706350" y="34099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62" name="Text Box 41">
          <a:extLst>
            <a:ext uri="{FF2B5EF4-FFF2-40B4-BE49-F238E27FC236}">
              <a16:creationId xmlns:a16="http://schemas.microsoft.com/office/drawing/2014/main" id="{D95C07E4-FD55-4713-A6D6-A3623D0DF5CE}"/>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63" name="Text Box 41">
          <a:extLst>
            <a:ext uri="{FF2B5EF4-FFF2-40B4-BE49-F238E27FC236}">
              <a16:creationId xmlns:a16="http://schemas.microsoft.com/office/drawing/2014/main" id="{26E97635-2D68-42AB-B5E7-B6A5B65F2A7B}"/>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466725</xdr:rowOff>
    </xdr:to>
    <xdr:sp macro="" textlink="">
      <xdr:nvSpPr>
        <xdr:cNvPr id="114764" name="Text Box 41">
          <a:extLst>
            <a:ext uri="{FF2B5EF4-FFF2-40B4-BE49-F238E27FC236}">
              <a16:creationId xmlns:a16="http://schemas.microsoft.com/office/drawing/2014/main" id="{B35B2646-93EA-4575-93B4-66A824ECE8F4}"/>
            </a:ext>
          </a:extLst>
        </xdr:cNvPr>
        <xdr:cNvSpPr txBox="1">
          <a:spLocks noChangeArrowheads="1"/>
        </xdr:cNvSpPr>
      </xdr:nvSpPr>
      <xdr:spPr bwMode="auto">
        <a:xfrm>
          <a:off x="12706350" y="34099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65" name="Text Box 41">
          <a:extLst>
            <a:ext uri="{FF2B5EF4-FFF2-40B4-BE49-F238E27FC236}">
              <a16:creationId xmlns:a16="http://schemas.microsoft.com/office/drawing/2014/main" id="{23030F2C-C464-4349-88CA-57B6D28C669B}"/>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766" name="Text Box 41">
          <a:extLst>
            <a:ext uri="{FF2B5EF4-FFF2-40B4-BE49-F238E27FC236}">
              <a16:creationId xmlns:a16="http://schemas.microsoft.com/office/drawing/2014/main" id="{9DFE2724-9FB7-4039-B67E-24C341635043}"/>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767" name="Text Box 41">
          <a:extLst>
            <a:ext uri="{FF2B5EF4-FFF2-40B4-BE49-F238E27FC236}">
              <a16:creationId xmlns:a16="http://schemas.microsoft.com/office/drawing/2014/main" id="{912788BC-3D26-4912-9CB5-C5814131B252}"/>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768" name="Text Box 41">
          <a:extLst>
            <a:ext uri="{FF2B5EF4-FFF2-40B4-BE49-F238E27FC236}">
              <a16:creationId xmlns:a16="http://schemas.microsoft.com/office/drawing/2014/main" id="{B91F15AF-C6EE-4552-8537-C9B97FEDD8E9}"/>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762000</xdr:colOff>
      <xdr:row>12</xdr:row>
      <xdr:rowOff>238125</xdr:rowOff>
    </xdr:from>
    <xdr:to>
      <xdr:col>7</xdr:col>
      <xdr:colOff>866775</xdr:colOff>
      <xdr:row>12</xdr:row>
      <xdr:rowOff>466725</xdr:rowOff>
    </xdr:to>
    <xdr:sp macro="" textlink="">
      <xdr:nvSpPr>
        <xdr:cNvPr id="114769" name="Text Box 41">
          <a:extLst>
            <a:ext uri="{FF2B5EF4-FFF2-40B4-BE49-F238E27FC236}">
              <a16:creationId xmlns:a16="http://schemas.microsoft.com/office/drawing/2014/main" id="{659BCC8B-77DB-420A-BC0A-5D2E868818D2}"/>
            </a:ext>
          </a:extLst>
        </xdr:cNvPr>
        <xdr:cNvSpPr txBox="1">
          <a:spLocks noChangeArrowheads="1"/>
        </xdr:cNvSpPr>
      </xdr:nvSpPr>
      <xdr:spPr bwMode="auto">
        <a:xfrm>
          <a:off x="126682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1114425</xdr:rowOff>
    </xdr:to>
    <xdr:sp macro="" textlink="">
      <xdr:nvSpPr>
        <xdr:cNvPr id="114770" name="Text Box 41">
          <a:extLst>
            <a:ext uri="{FF2B5EF4-FFF2-40B4-BE49-F238E27FC236}">
              <a16:creationId xmlns:a16="http://schemas.microsoft.com/office/drawing/2014/main" id="{80C4B2AD-A5CD-478E-8039-BA188E6C43FA}"/>
            </a:ext>
          </a:extLst>
        </xdr:cNvPr>
        <xdr:cNvSpPr txBox="1">
          <a:spLocks noChangeArrowheads="1"/>
        </xdr:cNvSpPr>
      </xdr:nvSpPr>
      <xdr:spPr bwMode="auto">
        <a:xfrm>
          <a:off x="12706350" y="8801100"/>
          <a:ext cx="104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71" name="Text Box 41">
          <a:extLst>
            <a:ext uri="{FF2B5EF4-FFF2-40B4-BE49-F238E27FC236}">
              <a16:creationId xmlns:a16="http://schemas.microsoft.com/office/drawing/2014/main" id="{C3B63CB4-E607-4CC8-8B53-371E73A2642C}"/>
            </a:ext>
          </a:extLst>
        </xdr:cNvPr>
        <xdr:cNvSpPr txBox="1">
          <a:spLocks noChangeArrowheads="1"/>
        </xdr:cNvSpPr>
      </xdr:nvSpPr>
      <xdr:spPr bwMode="auto">
        <a:xfrm>
          <a:off x="12706350"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72" name="Text Box 41">
          <a:extLst>
            <a:ext uri="{FF2B5EF4-FFF2-40B4-BE49-F238E27FC236}">
              <a16:creationId xmlns:a16="http://schemas.microsoft.com/office/drawing/2014/main" id="{42E5FFFE-973B-430A-AE73-4D8E50EE8609}"/>
            </a:ext>
          </a:extLst>
        </xdr:cNvPr>
        <xdr:cNvSpPr txBox="1">
          <a:spLocks noChangeArrowheads="1"/>
        </xdr:cNvSpPr>
      </xdr:nvSpPr>
      <xdr:spPr bwMode="auto">
        <a:xfrm>
          <a:off x="12706350"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73" name="Text Box 41">
          <a:extLst>
            <a:ext uri="{FF2B5EF4-FFF2-40B4-BE49-F238E27FC236}">
              <a16:creationId xmlns:a16="http://schemas.microsoft.com/office/drawing/2014/main" id="{609487EB-3899-49BB-8BD3-4A8ADEC20690}"/>
            </a:ext>
          </a:extLst>
        </xdr:cNvPr>
        <xdr:cNvSpPr txBox="1">
          <a:spLocks noChangeArrowheads="1"/>
        </xdr:cNvSpPr>
      </xdr:nvSpPr>
      <xdr:spPr bwMode="auto">
        <a:xfrm>
          <a:off x="12706350"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476250</xdr:rowOff>
    </xdr:to>
    <xdr:sp macro="" textlink="">
      <xdr:nvSpPr>
        <xdr:cNvPr id="114774" name="Text Box 41">
          <a:extLst>
            <a:ext uri="{FF2B5EF4-FFF2-40B4-BE49-F238E27FC236}">
              <a16:creationId xmlns:a16="http://schemas.microsoft.com/office/drawing/2014/main" id="{C9013E59-996A-48A6-9EAE-A5F524751B43}"/>
            </a:ext>
          </a:extLst>
        </xdr:cNvPr>
        <xdr:cNvSpPr txBox="1">
          <a:spLocks noChangeArrowheads="1"/>
        </xdr:cNvSpPr>
      </xdr:nvSpPr>
      <xdr:spPr bwMode="auto">
        <a:xfrm>
          <a:off x="12706350" y="5648325"/>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75" name="Text Box 41">
          <a:extLst>
            <a:ext uri="{FF2B5EF4-FFF2-40B4-BE49-F238E27FC236}">
              <a16:creationId xmlns:a16="http://schemas.microsoft.com/office/drawing/2014/main" id="{2D4FD22B-30EE-44A2-99D6-78B8C5BA8230}"/>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76" name="Text Box 41">
          <a:extLst>
            <a:ext uri="{FF2B5EF4-FFF2-40B4-BE49-F238E27FC236}">
              <a16:creationId xmlns:a16="http://schemas.microsoft.com/office/drawing/2014/main" id="{F6B7978F-34DE-4732-A661-09C5BEBDCB21}"/>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77" name="Text Box 41">
          <a:extLst>
            <a:ext uri="{FF2B5EF4-FFF2-40B4-BE49-F238E27FC236}">
              <a16:creationId xmlns:a16="http://schemas.microsoft.com/office/drawing/2014/main" id="{2D2892ED-CAD5-489B-B9F6-F186A29C7DD6}"/>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778" name="Text Box 41">
          <a:extLst>
            <a:ext uri="{FF2B5EF4-FFF2-40B4-BE49-F238E27FC236}">
              <a16:creationId xmlns:a16="http://schemas.microsoft.com/office/drawing/2014/main" id="{8021A32B-CDB9-4220-85EA-F2F23A0AAD27}"/>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10</xdr:row>
      <xdr:rowOff>238125</xdr:rowOff>
    </xdr:from>
    <xdr:to>
      <xdr:col>7</xdr:col>
      <xdr:colOff>933450</xdr:colOff>
      <xdr:row>10</xdr:row>
      <xdr:rowOff>466725</xdr:rowOff>
    </xdr:to>
    <xdr:sp macro="" textlink="">
      <xdr:nvSpPr>
        <xdr:cNvPr id="114779" name="Text Box 41">
          <a:extLst>
            <a:ext uri="{FF2B5EF4-FFF2-40B4-BE49-F238E27FC236}">
              <a16:creationId xmlns:a16="http://schemas.microsoft.com/office/drawing/2014/main" id="{030E8B66-6F3D-4889-B2DB-27D8B9A7593A}"/>
            </a:ext>
          </a:extLst>
        </xdr:cNvPr>
        <xdr:cNvSpPr txBox="1">
          <a:spLocks noChangeArrowheads="1"/>
        </xdr:cNvSpPr>
      </xdr:nvSpPr>
      <xdr:spPr bwMode="auto">
        <a:xfrm>
          <a:off x="12734925"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80" name="Text Box 41">
          <a:extLst>
            <a:ext uri="{FF2B5EF4-FFF2-40B4-BE49-F238E27FC236}">
              <a16:creationId xmlns:a16="http://schemas.microsoft.com/office/drawing/2014/main" id="{239E4E02-AE06-47AC-A5C7-7127ED5C8E4A}"/>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81" name="Text Box 41">
          <a:extLst>
            <a:ext uri="{FF2B5EF4-FFF2-40B4-BE49-F238E27FC236}">
              <a16:creationId xmlns:a16="http://schemas.microsoft.com/office/drawing/2014/main" id="{E686000F-5404-4A70-9F50-9AEA6D7ED139}"/>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82" name="Text Box 41">
          <a:extLst>
            <a:ext uri="{FF2B5EF4-FFF2-40B4-BE49-F238E27FC236}">
              <a16:creationId xmlns:a16="http://schemas.microsoft.com/office/drawing/2014/main" id="{0FAECF09-8B90-4BD4-9D64-2A6F6C36281D}"/>
            </a:ext>
          </a:extLst>
        </xdr:cNvPr>
        <xdr:cNvSpPr txBox="1">
          <a:spLocks noChangeArrowheads="1"/>
        </xdr:cNvSpPr>
      </xdr:nvSpPr>
      <xdr:spPr bwMode="auto">
        <a:xfrm>
          <a:off x="12706350"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83" name="Text Box 41">
          <a:extLst>
            <a:ext uri="{FF2B5EF4-FFF2-40B4-BE49-F238E27FC236}">
              <a16:creationId xmlns:a16="http://schemas.microsoft.com/office/drawing/2014/main" id="{FC950023-831D-4776-B313-88CA049D4A4D}"/>
            </a:ext>
          </a:extLst>
        </xdr:cNvPr>
        <xdr:cNvSpPr txBox="1">
          <a:spLocks noChangeArrowheads="1"/>
        </xdr:cNvSpPr>
      </xdr:nvSpPr>
      <xdr:spPr bwMode="auto">
        <a:xfrm>
          <a:off x="12706350"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84" name="Text Box 41">
          <a:extLst>
            <a:ext uri="{FF2B5EF4-FFF2-40B4-BE49-F238E27FC236}">
              <a16:creationId xmlns:a16="http://schemas.microsoft.com/office/drawing/2014/main" id="{AB37E2F2-F372-44B6-9429-9A841B04935D}"/>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85" name="Text Box 41">
          <a:extLst>
            <a:ext uri="{FF2B5EF4-FFF2-40B4-BE49-F238E27FC236}">
              <a16:creationId xmlns:a16="http://schemas.microsoft.com/office/drawing/2014/main" id="{408A3CBC-FC90-422D-B1BF-423B63F4B748}"/>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466725</xdr:rowOff>
    </xdr:to>
    <xdr:sp macro="" textlink="">
      <xdr:nvSpPr>
        <xdr:cNvPr id="114786" name="Text Box 41">
          <a:extLst>
            <a:ext uri="{FF2B5EF4-FFF2-40B4-BE49-F238E27FC236}">
              <a16:creationId xmlns:a16="http://schemas.microsoft.com/office/drawing/2014/main" id="{7FA3B6CF-9F87-44F0-AAE0-5848D32CA28B}"/>
            </a:ext>
          </a:extLst>
        </xdr:cNvPr>
        <xdr:cNvSpPr txBox="1">
          <a:spLocks noChangeArrowheads="1"/>
        </xdr:cNvSpPr>
      </xdr:nvSpPr>
      <xdr:spPr bwMode="auto">
        <a:xfrm>
          <a:off x="12706350" y="26098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9</xdr:row>
      <xdr:rowOff>238125</xdr:rowOff>
    </xdr:from>
    <xdr:to>
      <xdr:col>7</xdr:col>
      <xdr:colOff>904875</xdr:colOff>
      <xdr:row>10</xdr:row>
      <xdr:rowOff>66675</xdr:rowOff>
    </xdr:to>
    <xdr:sp macro="" textlink="">
      <xdr:nvSpPr>
        <xdr:cNvPr id="114787" name="Text Box 41">
          <a:extLst>
            <a:ext uri="{FF2B5EF4-FFF2-40B4-BE49-F238E27FC236}">
              <a16:creationId xmlns:a16="http://schemas.microsoft.com/office/drawing/2014/main" id="{6DE2F4C7-BA91-4643-BE9A-986B6517758C}"/>
            </a:ext>
          </a:extLst>
        </xdr:cNvPr>
        <xdr:cNvSpPr txBox="1">
          <a:spLocks noChangeArrowheads="1"/>
        </xdr:cNvSpPr>
      </xdr:nvSpPr>
      <xdr:spPr bwMode="auto">
        <a:xfrm>
          <a:off x="12706350" y="2114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88" name="Text Box 41">
          <a:extLst>
            <a:ext uri="{FF2B5EF4-FFF2-40B4-BE49-F238E27FC236}">
              <a16:creationId xmlns:a16="http://schemas.microsoft.com/office/drawing/2014/main" id="{355DE3EA-BE6B-4C83-8339-20406A340C6F}"/>
            </a:ext>
          </a:extLst>
        </xdr:cNvPr>
        <xdr:cNvSpPr txBox="1">
          <a:spLocks noChangeArrowheads="1"/>
        </xdr:cNvSpPr>
      </xdr:nvSpPr>
      <xdr:spPr bwMode="auto">
        <a:xfrm>
          <a:off x="12706350"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89" name="Text Box 41">
          <a:extLst>
            <a:ext uri="{FF2B5EF4-FFF2-40B4-BE49-F238E27FC236}">
              <a16:creationId xmlns:a16="http://schemas.microsoft.com/office/drawing/2014/main" id="{C311B102-784F-4E5E-8465-2CE0DBF6C3ED}"/>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90" name="Text Box 41">
          <a:extLst>
            <a:ext uri="{FF2B5EF4-FFF2-40B4-BE49-F238E27FC236}">
              <a16:creationId xmlns:a16="http://schemas.microsoft.com/office/drawing/2014/main" id="{4FE4CA28-93B5-4EFA-ABEB-C010C199EFB1}"/>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91" name="Text Box 41">
          <a:extLst>
            <a:ext uri="{FF2B5EF4-FFF2-40B4-BE49-F238E27FC236}">
              <a16:creationId xmlns:a16="http://schemas.microsoft.com/office/drawing/2014/main" id="{484E4D68-0B2D-4FCD-A55F-DEF964250089}"/>
            </a:ext>
          </a:extLst>
        </xdr:cNvPr>
        <xdr:cNvSpPr txBox="1">
          <a:spLocks noChangeArrowheads="1"/>
        </xdr:cNvSpPr>
      </xdr:nvSpPr>
      <xdr:spPr bwMode="auto">
        <a:xfrm>
          <a:off x="12706350"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92" name="Text Box 41">
          <a:extLst>
            <a:ext uri="{FF2B5EF4-FFF2-40B4-BE49-F238E27FC236}">
              <a16:creationId xmlns:a16="http://schemas.microsoft.com/office/drawing/2014/main" id="{D7DED68D-0926-4C3E-A16E-AE4027F80DC5}"/>
            </a:ext>
          </a:extLst>
        </xdr:cNvPr>
        <xdr:cNvSpPr txBox="1">
          <a:spLocks noChangeArrowheads="1"/>
        </xdr:cNvSpPr>
      </xdr:nvSpPr>
      <xdr:spPr bwMode="auto">
        <a:xfrm>
          <a:off x="12706350"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93" name="Text Box 41">
          <a:extLst>
            <a:ext uri="{FF2B5EF4-FFF2-40B4-BE49-F238E27FC236}">
              <a16:creationId xmlns:a16="http://schemas.microsoft.com/office/drawing/2014/main" id="{3E840CEA-11FE-4BEC-9018-AE7F60B18E54}"/>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94" name="Text Box 41">
          <a:extLst>
            <a:ext uri="{FF2B5EF4-FFF2-40B4-BE49-F238E27FC236}">
              <a16:creationId xmlns:a16="http://schemas.microsoft.com/office/drawing/2014/main" id="{BF4EB1E0-6CF1-4FDE-A9D1-397A83AE607C}"/>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795" name="Text Box 41">
          <a:extLst>
            <a:ext uri="{FF2B5EF4-FFF2-40B4-BE49-F238E27FC236}">
              <a16:creationId xmlns:a16="http://schemas.microsoft.com/office/drawing/2014/main" id="{6D12009C-A7E4-48D0-A527-9C1B4D6EF326}"/>
            </a:ext>
          </a:extLst>
        </xdr:cNvPr>
        <xdr:cNvSpPr txBox="1">
          <a:spLocks noChangeArrowheads="1"/>
        </xdr:cNvSpPr>
      </xdr:nvSpPr>
      <xdr:spPr bwMode="auto">
        <a:xfrm>
          <a:off x="12706350"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571500</xdr:rowOff>
    </xdr:to>
    <xdr:sp macro="" textlink="">
      <xdr:nvSpPr>
        <xdr:cNvPr id="114796" name="Text Box 41">
          <a:extLst>
            <a:ext uri="{FF2B5EF4-FFF2-40B4-BE49-F238E27FC236}">
              <a16:creationId xmlns:a16="http://schemas.microsoft.com/office/drawing/2014/main" id="{0F007ADB-1F3A-40BE-A965-238CE2204BFA}"/>
            </a:ext>
          </a:extLst>
        </xdr:cNvPr>
        <xdr:cNvSpPr txBox="1">
          <a:spLocks noChangeArrowheads="1"/>
        </xdr:cNvSpPr>
      </xdr:nvSpPr>
      <xdr:spPr bwMode="auto">
        <a:xfrm>
          <a:off x="12706350" y="2609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11</xdr:row>
      <xdr:rowOff>200025</xdr:rowOff>
    </xdr:from>
    <xdr:to>
      <xdr:col>7</xdr:col>
      <xdr:colOff>933450</xdr:colOff>
      <xdr:row>11</xdr:row>
      <xdr:rowOff>390525</xdr:rowOff>
    </xdr:to>
    <xdr:sp macro="" textlink="">
      <xdr:nvSpPr>
        <xdr:cNvPr id="114797" name="Text Box 41">
          <a:extLst>
            <a:ext uri="{FF2B5EF4-FFF2-40B4-BE49-F238E27FC236}">
              <a16:creationId xmlns:a16="http://schemas.microsoft.com/office/drawing/2014/main" id="{BD179485-CD40-410B-BA56-8147955EC3F6}"/>
            </a:ext>
          </a:extLst>
        </xdr:cNvPr>
        <xdr:cNvSpPr txBox="1">
          <a:spLocks noChangeArrowheads="1"/>
        </xdr:cNvSpPr>
      </xdr:nvSpPr>
      <xdr:spPr bwMode="auto">
        <a:xfrm>
          <a:off x="12734925"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798" name="Text Box 41">
          <a:extLst>
            <a:ext uri="{FF2B5EF4-FFF2-40B4-BE49-F238E27FC236}">
              <a16:creationId xmlns:a16="http://schemas.microsoft.com/office/drawing/2014/main" id="{9F79BDE1-AB96-4F95-8A7B-EBF62C3DDAAE}"/>
            </a:ext>
          </a:extLst>
        </xdr:cNvPr>
        <xdr:cNvSpPr txBox="1">
          <a:spLocks noChangeArrowheads="1"/>
        </xdr:cNvSpPr>
      </xdr:nvSpPr>
      <xdr:spPr bwMode="auto">
        <a:xfrm>
          <a:off x="12706350"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799" name="Text Box 41">
          <a:extLst>
            <a:ext uri="{FF2B5EF4-FFF2-40B4-BE49-F238E27FC236}">
              <a16:creationId xmlns:a16="http://schemas.microsoft.com/office/drawing/2014/main" id="{A40C998C-D934-4EF9-9A5F-AF2686EB9360}"/>
            </a:ext>
          </a:extLst>
        </xdr:cNvPr>
        <xdr:cNvSpPr txBox="1">
          <a:spLocks noChangeArrowheads="1"/>
        </xdr:cNvSpPr>
      </xdr:nvSpPr>
      <xdr:spPr bwMode="auto">
        <a:xfrm>
          <a:off x="12706350"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800" name="Text Box 41">
          <a:extLst>
            <a:ext uri="{FF2B5EF4-FFF2-40B4-BE49-F238E27FC236}">
              <a16:creationId xmlns:a16="http://schemas.microsoft.com/office/drawing/2014/main" id="{488BE094-164F-40FA-B798-ABF6D7367DF3}"/>
            </a:ext>
          </a:extLst>
        </xdr:cNvPr>
        <xdr:cNvSpPr txBox="1">
          <a:spLocks noChangeArrowheads="1"/>
        </xdr:cNvSpPr>
      </xdr:nvSpPr>
      <xdr:spPr bwMode="auto">
        <a:xfrm>
          <a:off x="12706350"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801" name="Text Box 41">
          <a:extLst>
            <a:ext uri="{FF2B5EF4-FFF2-40B4-BE49-F238E27FC236}">
              <a16:creationId xmlns:a16="http://schemas.microsoft.com/office/drawing/2014/main" id="{3F0DE888-238A-4739-B893-C0696965FA02}"/>
            </a:ext>
          </a:extLst>
        </xdr:cNvPr>
        <xdr:cNvSpPr txBox="1">
          <a:spLocks noChangeArrowheads="1"/>
        </xdr:cNvSpPr>
      </xdr:nvSpPr>
      <xdr:spPr bwMode="auto">
        <a:xfrm>
          <a:off x="12706350"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802" name="Text Box 41">
          <a:extLst>
            <a:ext uri="{FF2B5EF4-FFF2-40B4-BE49-F238E27FC236}">
              <a16:creationId xmlns:a16="http://schemas.microsoft.com/office/drawing/2014/main" id="{71329846-ACC2-41EA-B088-C046A43043EB}"/>
            </a:ext>
          </a:extLst>
        </xdr:cNvPr>
        <xdr:cNvSpPr txBox="1">
          <a:spLocks noChangeArrowheads="1"/>
        </xdr:cNvSpPr>
      </xdr:nvSpPr>
      <xdr:spPr bwMode="auto">
        <a:xfrm>
          <a:off x="12706350"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803" name="Text Box 41">
          <a:extLst>
            <a:ext uri="{FF2B5EF4-FFF2-40B4-BE49-F238E27FC236}">
              <a16:creationId xmlns:a16="http://schemas.microsoft.com/office/drawing/2014/main" id="{312D072B-5F51-43E7-B659-A87586C9A03D}"/>
            </a:ext>
          </a:extLst>
        </xdr:cNvPr>
        <xdr:cNvSpPr txBox="1">
          <a:spLocks noChangeArrowheads="1"/>
        </xdr:cNvSpPr>
      </xdr:nvSpPr>
      <xdr:spPr bwMode="auto">
        <a:xfrm>
          <a:off x="12706350"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390525</xdr:rowOff>
    </xdr:to>
    <xdr:sp macro="" textlink="">
      <xdr:nvSpPr>
        <xdr:cNvPr id="114804" name="Text Box 41">
          <a:extLst>
            <a:ext uri="{FF2B5EF4-FFF2-40B4-BE49-F238E27FC236}">
              <a16:creationId xmlns:a16="http://schemas.microsoft.com/office/drawing/2014/main" id="{A09649C6-9042-4A50-9AC0-A232AEBA20B8}"/>
            </a:ext>
          </a:extLst>
        </xdr:cNvPr>
        <xdr:cNvSpPr txBox="1">
          <a:spLocks noChangeArrowheads="1"/>
        </xdr:cNvSpPr>
      </xdr:nvSpPr>
      <xdr:spPr bwMode="auto">
        <a:xfrm>
          <a:off x="12706350" y="33718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10</xdr:row>
      <xdr:rowOff>238125</xdr:rowOff>
    </xdr:from>
    <xdr:to>
      <xdr:col>7</xdr:col>
      <xdr:colOff>904875</xdr:colOff>
      <xdr:row>10</xdr:row>
      <xdr:rowOff>561975</xdr:rowOff>
    </xdr:to>
    <xdr:sp macro="" textlink="">
      <xdr:nvSpPr>
        <xdr:cNvPr id="114805" name="Text Box 41">
          <a:extLst>
            <a:ext uri="{FF2B5EF4-FFF2-40B4-BE49-F238E27FC236}">
              <a16:creationId xmlns:a16="http://schemas.microsoft.com/office/drawing/2014/main" id="{B0A41307-8E76-48E5-8B9D-C6205C28B994}"/>
            </a:ext>
          </a:extLst>
        </xdr:cNvPr>
        <xdr:cNvSpPr txBox="1">
          <a:spLocks noChangeArrowheads="1"/>
        </xdr:cNvSpPr>
      </xdr:nvSpPr>
      <xdr:spPr bwMode="auto">
        <a:xfrm>
          <a:off x="12706350" y="26098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6" name="Text Box 41">
          <a:extLst>
            <a:ext uri="{FF2B5EF4-FFF2-40B4-BE49-F238E27FC236}">
              <a16:creationId xmlns:a16="http://schemas.microsoft.com/office/drawing/2014/main" id="{17E1CE8C-372E-426C-93E3-7DEC3B42A9E8}"/>
            </a:ext>
          </a:extLst>
        </xdr:cNvPr>
        <xdr:cNvSpPr txBox="1">
          <a:spLocks noChangeArrowheads="1"/>
        </xdr:cNvSpPr>
      </xdr:nvSpPr>
      <xdr:spPr bwMode="auto">
        <a:xfrm>
          <a:off x="12706350"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7" name="Text Box 41">
          <a:extLst>
            <a:ext uri="{FF2B5EF4-FFF2-40B4-BE49-F238E27FC236}">
              <a16:creationId xmlns:a16="http://schemas.microsoft.com/office/drawing/2014/main" id="{2A3CC53C-7368-4565-B221-D446324F53CC}"/>
            </a:ext>
          </a:extLst>
        </xdr:cNvPr>
        <xdr:cNvSpPr txBox="1">
          <a:spLocks noChangeArrowheads="1"/>
        </xdr:cNvSpPr>
      </xdr:nvSpPr>
      <xdr:spPr bwMode="auto">
        <a:xfrm>
          <a:off x="12706350"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8" name="Text Box 41">
          <a:extLst>
            <a:ext uri="{FF2B5EF4-FFF2-40B4-BE49-F238E27FC236}">
              <a16:creationId xmlns:a16="http://schemas.microsoft.com/office/drawing/2014/main" id="{E3520AB0-060B-4EE3-8EFF-3414612C3392}"/>
            </a:ext>
          </a:extLst>
        </xdr:cNvPr>
        <xdr:cNvSpPr txBox="1">
          <a:spLocks noChangeArrowheads="1"/>
        </xdr:cNvSpPr>
      </xdr:nvSpPr>
      <xdr:spPr bwMode="auto">
        <a:xfrm>
          <a:off x="12706350"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09" name="Text Box 41">
          <a:extLst>
            <a:ext uri="{FF2B5EF4-FFF2-40B4-BE49-F238E27FC236}">
              <a16:creationId xmlns:a16="http://schemas.microsoft.com/office/drawing/2014/main" id="{218F6AD8-B88F-4EF0-9B85-C257C371E284}"/>
            </a:ext>
          </a:extLst>
        </xdr:cNvPr>
        <xdr:cNvSpPr txBox="1">
          <a:spLocks noChangeArrowheads="1"/>
        </xdr:cNvSpPr>
      </xdr:nvSpPr>
      <xdr:spPr bwMode="auto">
        <a:xfrm>
          <a:off x="12706350"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200025</xdr:rowOff>
    </xdr:from>
    <xdr:to>
      <xdr:col>7</xdr:col>
      <xdr:colOff>904875</xdr:colOff>
      <xdr:row>11</xdr:row>
      <xdr:rowOff>476250</xdr:rowOff>
    </xdr:to>
    <xdr:sp macro="" textlink="">
      <xdr:nvSpPr>
        <xdr:cNvPr id="114810" name="Text Box 41">
          <a:extLst>
            <a:ext uri="{FF2B5EF4-FFF2-40B4-BE49-F238E27FC236}">
              <a16:creationId xmlns:a16="http://schemas.microsoft.com/office/drawing/2014/main" id="{E792F1A8-1B5E-4219-8A9F-1D5054A3A019}"/>
            </a:ext>
          </a:extLst>
        </xdr:cNvPr>
        <xdr:cNvSpPr txBox="1">
          <a:spLocks noChangeArrowheads="1"/>
        </xdr:cNvSpPr>
      </xdr:nvSpPr>
      <xdr:spPr bwMode="auto">
        <a:xfrm>
          <a:off x="12706350" y="337185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12</xdr:row>
      <xdr:rowOff>238125</xdr:rowOff>
    </xdr:from>
    <xdr:to>
      <xdr:col>7</xdr:col>
      <xdr:colOff>933450</xdr:colOff>
      <xdr:row>12</xdr:row>
      <xdr:rowOff>466725</xdr:rowOff>
    </xdr:to>
    <xdr:sp macro="" textlink="">
      <xdr:nvSpPr>
        <xdr:cNvPr id="114811" name="Text Box 41">
          <a:extLst>
            <a:ext uri="{FF2B5EF4-FFF2-40B4-BE49-F238E27FC236}">
              <a16:creationId xmlns:a16="http://schemas.microsoft.com/office/drawing/2014/main" id="{CE927E17-359D-45E9-A7E0-5E5808DB343A}"/>
            </a:ext>
          </a:extLst>
        </xdr:cNvPr>
        <xdr:cNvSpPr txBox="1">
          <a:spLocks noChangeArrowheads="1"/>
        </xdr:cNvSpPr>
      </xdr:nvSpPr>
      <xdr:spPr bwMode="auto">
        <a:xfrm>
          <a:off x="1273492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2" name="Text Box 41">
          <a:extLst>
            <a:ext uri="{FF2B5EF4-FFF2-40B4-BE49-F238E27FC236}">
              <a16:creationId xmlns:a16="http://schemas.microsoft.com/office/drawing/2014/main" id="{926B182D-9C8B-484E-81B2-A23040F09366}"/>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3" name="Text Box 41">
          <a:extLst>
            <a:ext uri="{FF2B5EF4-FFF2-40B4-BE49-F238E27FC236}">
              <a16:creationId xmlns:a16="http://schemas.microsoft.com/office/drawing/2014/main" id="{7EF535FF-E86B-4980-AF03-BCFFA05BB23C}"/>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14" name="Text Box 41">
          <a:extLst>
            <a:ext uri="{FF2B5EF4-FFF2-40B4-BE49-F238E27FC236}">
              <a16:creationId xmlns:a16="http://schemas.microsoft.com/office/drawing/2014/main" id="{A024D2C9-F8D4-4906-9562-FA3708C5A69C}"/>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15" name="Text Box 41">
          <a:extLst>
            <a:ext uri="{FF2B5EF4-FFF2-40B4-BE49-F238E27FC236}">
              <a16:creationId xmlns:a16="http://schemas.microsoft.com/office/drawing/2014/main" id="{43EEAAC0-A892-4CE8-B261-7A866B63699F}"/>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6" name="Text Box 41">
          <a:extLst>
            <a:ext uri="{FF2B5EF4-FFF2-40B4-BE49-F238E27FC236}">
              <a16:creationId xmlns:a16="http://schemas.microsoft.com/office/drawing/2014/main" id="{E8BFE894-4118-47B1-8AA5-CCB0BAAF400C}"/>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7" name="Text Box 41">
          <a:extLst>
            <a:ext uri="{FF2B5EF4-FFF2-40B4-BE49-F238E27FC236}">
              <a16:creationId xmlns:a16="http://schemas.microsoft.com/office/drawing/2014/main" id="{2E09F09F-237A-473C-B522-683EA5BBD0A4}"/>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18" name="Text Box 41">
          <a:extLst>
            <a:ext uri="{FF2B5EF4-FFF2-40B4-BE49-F238E27FC236}">
              <a16:creationId xmlns:a16="http://schemas.microsoft.com/office/drawing/2014/main" id="{EFF6CC51-2745-424A-92A7-D70DA4857B3C}"/>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19" name="Text Box 41">
          <a:extLst>
            <a:ext uri="{FF2B5EF4-FFF2-40B4-BE49-F238E27FC236}">
              <a16:creationId xmlns:a16="http://schemas.microsoft.com/office/drawing/2014/main" id="{B8CA534B-8B91-47C8-A3D7-328EB2C8895C}"/>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20" name="Text Box 41">
          <a:extLst>
            <a:ext uri="{FF2B5EF4-FFF2-40B4-BE49-F238E27FC236}">
              <a16:creationId xmlns:a16="http://schemas.microsoft.com/office/drawing/2014/main" id="{05FB68F5-CA89-4F4A-BAC2-CFE5765897BD}"/>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21" name="Text Box 41">
          <a:extLst>
            <a:ext uri="{FF2B5EF4-FFF2-40B4-BE49-F238E27FC236}">
              <a16:creationId xmlns:a16="http://schemas.microsoft.com/office/drawing/2014/main" id="{60D973AB-7B75-4D45-B246-55CC8EA2989B}"/>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22" name="Text Box 41">
          <a:extLst>
            <a:ext uri="{FF2B5EF4-FFF2-40B4-BE49-F238E27FC236}">
              <a16:creationId xmlns:a16="http://schemas.microsoft.com/office/drawing/2014/main" id="{165D78CB-1806-4CD5-818B-4ADFC7310A00}"/>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23" name="Text Box 41">
          <a:extLst>
            <a:ext uri="{FF2B5EF4-FFF2-40B4-BE49-F238E27FC236}">
              <a16:creationId xmlns:a16="http://schemas.microsoft.com/office/drawing/2014/main" id="{B580B577-526C-4F0E-B909-0DAC388782D0}"/>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24" name="Text Box 41">
          <a:extLst>
            <a:ext uri="{FF2B5EF4-FFF2-40B4-BE49-F238E27FC236}">
              <a16:creationId xmlns:a16="http://schemas.microsoft.com/office/drawing/2014/main" id="{12C3C1CC-4974-4276-82F1-C01696E8BBA2}"/>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12</xdr:row>
      <xdr:rowOff>238125</xdr:rowOff>
    </xdr:from>
    <xdr:to>
      <xdr:col>7</xdr:col>
      <xdr:colOff>933450</xdr:colOff>
      <xdr:row>12</xdr:row>
      <xdr:rowOff>466725</xdr:rowOff>
    </xdr:to>
    <xdr:sp macro="" textlink="">
      <xdr:nvSpPr>
        <xdr:cNvPr id="114825" name="Text Box 41">
          <a:extLst>
            <a:ext uri="{FF2B5EF4-FFF2-40B4-BE49-F238E27FC236}">
              <a16:creationId xmlns:a16="http://schemas.microsoft.com/office/drawing/2014/main" id="{893A325D-6B2A-4009-A503-1D2CC4929FBD}"/>
            </a:ext>
          </a:extLst>
        </xdr:cNvPr>
        <xdr:cNvSpPr txBox="1">
          <a:spLocks noChangeArrowheads="1"/>
        </xdr:cNvSpPr>
      </xdr:nvSpPr>
      <xdr:spPr bwMode="auto">
        <a:xfrm>
          <a:off x="12734925"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26" name="Text Box 41">
          <a:extLst>
            <a:ext uri="{FF2B5EF4-FFF2-40B4-BE49-F238E27FC236}">
              <a16:creationId xmlns:a16="http://schemas.microsoft.com/office/drawing/2014/main" id="{761CE4E1-3591-4FC8-B287-8FA8BB794AB4}"/>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27" name="Text Box 41">
          <a:extLst>
            <a:ext uri="{FF2B5EF4-FFF2-40B4-BE49-F238E27FC236}">
              <a16:creationId xmlns:a16="http://schemas.microsoft.com/office/drawing/2014/main" id="{BC40A055-7321-4471-9270-AE2F7F6DF42C}"/>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28" name="Text Box 41">
          <a:extLst>
            <a:ext uri="{FF2B5EF4-FFF2-40B4-BE49-F238E27FC236}">
              <a16:creationId xmlns:a16="http://schemas.microsoft.com/office/drawing/2014/main" id="{AA6509AB-8F78-4100-BA77-DA68BCFF88D4}"/>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29" name="Text Box 41">
          <a:extLst>
            <a:ext uri="{FF2B5EF4-FFF2-40B4-BE49-F238E27FC236}">
              <a16:creationId xmlns:a16="http://schemas.microsoft.com/office/drawing/2014/main" id="{9704BB44-5E19-4146-BDFE-218A80CC5E50}"/>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30" name="Text Box 41">
          <a:extLst>
            <a:ext uri="{FF2B5EF4-FFF2-40B4-BE49-F238E27FC236}">
              <a16:creationId xmlns:a16="http://schemas.microsoft.com/office/drawing/2014/main" id="{994AF472-09FD-418C-A59B-7AF6CB8B78F9}"/>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31" name="Text Box 41">
          <a:extLst>
            <a:ext uri="{FF2B5EF4-FFF2-40B4-BE49-F238E27FC236}">
              <a16:creationId xmlns:a16="http://schemas.microsoft.com/office/drawing/2014/main" id="{956D06DC-B3DD-4FD3-BADE-158318CD1227}"/>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32" name="Text Box 41">
          <a:extLst>
            <a:ext uri="{FF2B5EF4-FFF2-40B4-BE49-F238E27FC236}">
              <a16:creationId xmlns:a16="http://schemas.microsoft.com/office/drawing/2014/main" id="{99E81042-739C-4BED-B065-699B522B002B}"/>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11</xdr:row>
      <xdr:rowOff>238125</xdr:rowOff>
    </xdr:from>
    <xdr:to>
      <xdr:col>7</xdr:col>
      <xdr:colOff>904875</xdr:colOff>
      <xdr:row>11</xdr:row>
      <xdr:rowOff>561975</xdr:rowOff>
    </xdr:to>
    <xdr:sp macro="" textlink="">
      <xdr:nvSpPr>
        <xdr:cNvPr id="114833" name="Text Box 41">
          <a:extLst>
            <a:ext uri="{FF2B5EF4-FFF2-40B4-BE49-F238E27FC236}">
              <a16:creationId xmlns:a16="http://schemas.microsoft.com/office/drawing/2014/main" id="{C4D87026-FC83-46D9-BAD1-0F69AD2F0832}"/>
            </a:ext>
          </a:extLst>
        </xdr:cNvPr>
        <xdr:cNvSpPr txBox="1">
          <a:spLocks noChangeArrowheads="1"/>
        </xdr:cNvSpPr>
      </xdr:nvSpPr>
      <xdr:spPr bwMode="auto">
        <a:xfrm>
          <a:off x="12706350" y="34099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4" name="Text Box 41">
          <a:extLst>
            <a:ext uri="{FF2B5EF4-FFF2-40B4-BE49-F238E27FC236}">
              <a16:creationId xmlns:a16="http://schemas.microsoft.com/office/drawing/2014/main" id="{B14E61AA-32D5-4B39-9D53-EB2C03379E05}"/>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5" name="Text Box 41">
          <a:extLst>
            <a:ext uri="{FF2B5EF4-FFF2-40B4-BE49-F238E27FC236}">
              <a16:creationId xmlns:a16="http://schemas.microsoft.com/office/drawing/2014/main" id="{82270B6B-9547-4F59-B814-6A4FB305F7B5}"/>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6" name="Text Box 41">
          <a:extLst>
            <a:ext uri="{FF2B5EF4-FFF2-40B4-BE49-F238E27FC236}">
              <a16:creationId xmlns:a16="http://schemas.microsoft.com/office/drawing/2014/main" id="{91260153-7FA3-4164-8772-E1967B56E9DB}"/>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7" name="Text Box 41">
          <a:extLst>
            <a:ext uri="{FF2B5EF4-FFF2-40B4-BE49-F238E27FC236}">
              <a16:creationId xmlns:a16="http://schemas.microsoft.com/office/drawing/2014/main" id="{E9762546-D71F-46D2-8E0C-488D880544FF}"/>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571500</xdr:rowOff>
    </xdr:to>
    <xdr:sp macro="" textlink="">
      <xdr:nvSpPr>
        <xdr:cNvPr id="114838" name="Text Box 41">
          <a:extLst>
            <a:ext uri="{FF2B5EF4-FFF2-40B4-BE49-F238E27FC236}">
              <a16:creationId xmlns:a16="http://schemas.microsoft.com/office/drawing/2014/main" id="{0B4F96D4-C51D-4DE4-AE04-83C4D352E1E3}"/>
            </a:ext>
          </a:extLst>
        </xdr:cNvPr>
        <xdr:cNvSpPr txBox="1">
          <a:spLocks noChangeArrowheads="1"/>
        </xdr:cNvSpPr>
      </xdr:nvSpPr>
      <xdr:spPr bwMode="auto">
        <a:xfrm>
          <a:off x="12706350" y="43148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1114425</xdr:rowOff>
    </xdr:to>
    <xdr:sp macro="" textlink="">
      <xdr:nvSpPr>
        <xdr:cNvPr id="114839" name="Text Box 41">
          <a:extLst>
            <a:ext uri="{FF2B5EF4-FFF2-40B4-BE49-F238E27FC236}">
              <a16:creationId xmlns:a16="http://schemas.microsoft.com/office/drawing/2014/main" id="{C4CF74BD-4DA1-4253-8E87-A54614D78581}"/>
            </a:ext>
          </a:extLst>
        </xdr:cNvPr>
        <xdr:cNvSpPr txBox="1">
          <a:spLocks noChangeArrowheads="1"/>
        </xdr:cNvSpPr>
      </xdr:nvSpPr>
      <xdr:spPr bwMode="auto">
        <a:xfrm>
          <a:off x="12706350" y="4314825"/>
          <a:ext cx="104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1123950</xdr:rowOff>
    </xdr:to>
    <xdr:sp macro="" textlink="">
      <xdr:nvSpPr>
        <xdr:cNvPr id="114840" name="Text Box 41">
          <a:extLst>
            <a:ext uri="{FF2B5EF4-FFF2-40B4-BE49-F238E27FC236}">
              <a16:creationId xmlns:a16="http://schemas.microsoft.com/office/drawing/2014/main" id="{3F4F3271-3F80-46C9-9631-0B1F3788B033}"/>
            </a:ext>
          </a:extLst>
        </xdr:cNvPr>
        <xdr:cNvSpPr txBox="1">
          <a:spLocks noChangeArrowheads="1"/>
        </xdr:cNvSpPr>
      </xdr:nvSpPr>
      <xdr:spPr bwMode="auto">
        <a:xfrm>
          <a:off x="12706350" y="4314825"/>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228600</xdr:rowOff>
    </xdr:from>
    <xdr:to>
      <xdr:col>7</xdr:col>
      <xdr:colOff>904875</xdr:colOff>
      <xdr:row>12</xdr:row>
      <xdr:rowOff>457200</xdr:rowOff>
    </xdr:to>
    <xdr:sp macro="" textlink="">
      <xdr:nvSpPr>
        <xdr:cNvPr id="114841" name="Text Box 41">
          <a:extLst>
            <a:ext uri="{FF2B5EF4-FFF2-40B4-BE49-F238E27FC236}">
              <a16:creationId xmlns:a16="http://schemas.microsoft.com/office/drawing/2014/main" id="{61DC9469-390F-4062-9143-C1342E23F453}"/>
            </a:ext>
          </a:extLst>
        </xdr:cNvPr>
        <xdr:cNvSpPr txBox="1">
          <a:spLocks noChangeArrowheads="1"/>
        </xdr:cNvSpPr>
      </xdr:nvSpPr>
      <xdr:spPr bwMode="auto">
        <a:xfrm>
          <a:off x="12706350" y="43053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42" name="Text Box 41">
          <a:extLst>
            <a:ext uri="{FF2B5EF4-FFF2-40B4-BE49-F238E27FC236}">
              <a16:creationId xmlns:a16="http://schemas.microsoft.com/office/drawing/2014/main" id="{23FEF755-DED9-4660-9A09-4719E4589865}"/>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43" name="Text Box 41">
          <a:extLst>
            <a:ext uri="{FF2B5EF4-FFF2-40B4-BE49-F238E27FC236}">
              <a16:creationId xmlns:a16="http://schemas.microsoft.com/office/drawing/2014/main" id="{5B63309E-F3FB-404E-88C5-230C0CC29706}"/>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44" name="Text Box 41">
          <a:extLst>
            <a:ext uri="{FF2B5EF4-FFF2-40B4-BE49-F238E27FC236}">
              <a16:creationId xmlns:a16="http://schemas.microsoft.com/office/drawing/2014/main" id="{241467B5-3E17-4B61-9C01-5B58C611A99E}"/>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466725</xdr:rowOff>
    </xdr:to>
    <xdr:sp macro="" textlink="">
      <xdr:nvSpPr>
        <xdr:cNvPr id="114845" name="Text Box 41">
          <a:extLst>
            <a:ext uri="{FF2B5EF4-FFF2-40B4-BE49-F238E27FC236}">
              <a16:creationId xmlns:a16="http://schemas.microsoft.com/office/drawing/2014/main" id="{2A9527BA-D86B-472E-92C4-3A2EC46E8CDE}"/>
            </a:ext>
          </a:extLst>
        </xdr:cNvPr>
        <xdr:cNvSpPr txBox="1">
          <a:spLocks noChangeArrowheads="1"/>
        </xdr:cNvSpPr>
      </xdr:nvSpPr>
      <xdr:spPr bwMode="auto">
        <a:xfrm>
          <a:off x="12706350" y="43148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13</xdr:row>
      <xdr:rowOff>247650</xdr:rowOff>
    </xdr:from>
    <xdr:to>
      <xdr:col>7</xdr:col>
      <xdr:colOff>933450</xdr:colOff>
      <xdr:row>13</xdr:row>
      <xdr:rowOff>485775</xdr:rowOff>
    </xdr:to>
    <xdr:sp macro="" textlink="">
      <xdr:nvSpPr>
        <xdr:cNvPr id="114846" name="Text Box 41">
          <a:extLst>
            <a:ext uri="{FF2B5EF4-FFF2-40B4-BE49-F238E27FC236}">
              <a16:creationId xmlns:a16="http://schemas.microsoft.com/office/drawing/2014/main" id="{32A7BB20-6E6A-47F0-9DA7-084EB18B6880}"/>
            </a:ext>
          </a:extLst>
        </xdr:cNvPr>
        <xdr:cNvSpPr txBox="1">
          <a:spLocks noChangeArrowheads="1"/>
        </xdr:cNvSpPr>
      </xdr:nvSpPr>
      <xdr:spPr bwMode="auto">
        <a:xfrm>
          <a:off x="12734925"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47" name="Text Box 41">
          <a:extLst>
            <a:ext uri="{FF2B5EF4-FFF2-40B4-BE49-F238E27FC236}">
              <a16:creationId xmlns:a16="http://schemas.microsoft.com/office/drawing/2014/main" id="{112C1E77-981B-47C9-B588-F52ABDD77521}"/>
            </a:ext>
          </a:extLst>
        </xdr:cNvPr>
        <xdr:cNvSpPr txBox="1">
          <a:spLocks noChangeArrowheads="1"/>
        </xdr:cNvSpPr>
      </xdr:nvSpPr>
      <xdr:spPr bwMode="auto">
        <a:xfrm>
          <a:off x="12706350"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48" name="Text Box 41">
          <a:extLst>
            <a:ext uri="{FF2B5EF4-FFF2-40B4-BE49-F238E27FC236}">
              <a16:creationId xmlns:a16="http://schemas.microsoft.com/office/drawing/2014/main" id="{E5AD0A4C-F8FE-4CB9-943E-1EE25CE60E31}"/>
            </a:ext>
          </a:extLst>
        </xdr:cNvPr>
        <xdr:cNvSpPr txBox="1">
          <a:spLocks noChangeArrowheads="1"/>
        </xdr:cNvSpPr>
      </xdr:nvSpPr>
      <xdr:spPr bwMode="auto">
        <a:xfrm>
          <a:off x="12706350"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49" name="Text Box 41">
          <a:extLst>
            <a:ext uri="{FF2B5EF4-FFF2-40B4-BE49-F238E27FC236}">
              <a16:creationId xmlns:a16="http://schemas.microsoft.com/office/drawing/2014/main" id="{9C645C78-E23D-4D7A-895F-03E6CAC37656}"/>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50" name="Text Box 41">
          <a:extLst>
            <a:ext uri="{FF2B5EF4-FFF2-40B4-BE49-F238E27FC236}">
              <a16:creationId xmlns:a16="http://schemas.microsoft.com/office/drawing/2014/main" id="{815F9B8D-10B7-4A4D-948D-8E7944DD12E9}"/>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51" name="Text Box 41">
          <a:extLst>
            <a:ext uri="{FF2B5EF4-FFF2-40B4-BE49-F238E27FC236}">
              <a16:creationId xmlns:a16="http://schemas.microsoft.com/office/drawing/2014/main" id="{AD7091E5-393C-4C3E-8A09-15F20CB67E74}"/>
            </a:ext>
          </a:extLst>
        </xdr:cNvPr>
        <xdr:cNvSpPr txBox="1">
          <a:spLocks noChangeArrowheads="1"/>
        </xdr:cNvSpPr>
      </xdr:nvSpPr>
      <xdr:spPr bwMode="auto">
        <a:xfrm>
          <a:off x="12706350"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52" name="Text Box 41">
          <a:extLst>
            <a:ext uri="{FF2B5EF4-FFF2-40B4-BE49-F238E27FC236}">
              <a16:creationId xmlns:a16="http://schemas.microsoft.com/office/drawing/2014/main" id="{16E6D972-BA54-45BD-8E7F-49283917AECE}"/>
            </a:ext>
          </a:extLst>
        </xdr:cNvPr>
        <xdr:cNvSpPr txBox="1">
          <a:spLocks noChangeArrowheads="1"/>
        </xdr:cNvSpPr>
      </xdr:nvSpPr>
      <xdr:spPr bwMode="auto">
        <a:xfrm>
          <a:off x="12706350"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53" name="Text Box 41">
          <a:extLst>
            <a:ext uri="{FF2B5EF4-FFF2-40B4-BE49-F238E27FC236}">
              <a16:creationId xmlns:a16="http://schemas.microsoft.com/office/drawing/2014/main" id="{E1EBBA63-3911-4B3F-A4E0-5B6DB7B15D21}"/>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12</xdr:row>
      <xdr:rowOff>238125</xdr:rowOff>
    </xdr:from>
    <xdr:to>
      <xdr:col>7</xdr:col>
      <xdr:colOff>904875</xdr:colOff>
      <xdr:row>12</xdr:row>
      <xdr:rowOff>561975</xdr:rowOff>
    </xdr:to>
    <xdr:sp macro="" textlink="">
      <xdr:nvSpPr>
        <xdr:cNvPr id="114854" name="Text Box 41">
          <a:extLst>
            <a:ext uri="{FF2B5EF4-FFF2-40B4-BE49-F238E27FC236}">
              <a16:creationId xmlns:a16="http://schemas.microsoft.com/office/drawing/2014/main" id="{B5629350-F1DF-4060-8119-07AD44616BBC}"/>
            </a:ext>
          </a:extLst>
        </xdr:cNvPr>
        <xdr:cNvSpPr txBox="1">
          <a:spLocks noChangeArrowheads="1"/>
        </xdr:cNvSpPr>
      </xdr:nvSpPr>
      <xdr:spPr bwMode="auto">
        <a:xfrm>
          <a:off x="12706350" y="43148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5" name="Text Box 41">
          <a:extLst>
            <a:ext uri="{FF2B5EF4-FFF2-40B4-BE49-F238E27FC236}">
              <a16:creationId xmlns:a16="http://schemas.microsoft.com/office/drawing/2014/main" id="{236F1AB1-B117-4EBB-92A6-199E37DBCF23}"/>
            </a:ext>
          </a:extLst>
        </xdr:cNvPr>
        <xdr:cNvSpPr txBox="1">
          <a:spLocks noChangeArrowheads="1"/>
        </xdr:cNvSpPr>
      </xdr:nvSpPr>
      <xdr:spPr bwMode="auto">
        <a:xfrm>
          <a:off x="12706350"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6" name="Text Box 41">
          <a:extLst>
            <a:ext uri="{FF2B5EF4-FFF2-40B4-BE49-F238E27FC236}">
              <a16:creationId xmlns:a16="http://schemas.microsoft.com/office/drawing/2014/main" id="{2681B45C-E7B9-4D72-A663-C013349C85B9}"/>
            </a:ext>
          </a:extLst>
        </xdr:cNvPr>
        <xdr:cNvSpPr txBox="1">
          <a:spLocks noChangeArrowheads="1"/>
        </xdr:cNvSpPr>
      </xdr:nvSpPr>
      <xdr:spPr bwMode="auto">
        <a:xfrm>
          <a:off x="12706350"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7" name="Text Box 41">
          <a:extLst>
            <a:ext uri="{FF2B5EF4-FFF2-40B4-BE49-F238E27FC236}">
              <a16:creationId xmlns:a16="http://schemas.microsoft.com/office/drawing/2014/main" id="{0E2C221E-1F0B-4778-BC1B-9C4992AB522E}"/>
            </a:ext>
          </a:extLst>
        </xdr:cNvPr>
        <xdr:cNvSpPr txBox="1">
          <a:spLocks noChangeArrowheads="1"/>
        </xdr:cNvSpPr>
      </xdr:nvSpPr>
      <xdr:spPr bwMode="auto">
        <a:xfrm>
          <a:off x="12706350"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8" name="Text Box 41">
          <a:extLst>
            <a:ext uri="{FF2B5EF4-FFF2-40B4-BE49-F238E27FC236}">
              <a16:creationId xmlns:a16="http://schemas.microsoft.com/office/drawing/2014/main" id="{A4DFA9A7-DA09-469E-A443-AA60D9CEF513}"/>
            </a:ext>
          </a:extLst>
        </xdr:cNvPr>
        <xdr:cNvSpPr txBox="1">
          <a:spLocks noChangeArrowheads="1"/>
        </xdr:cNvSpPr>
      </xdr:nvSpPr>
      <xdr:spPr bwMode="auto">
        <a:xfrm>
          <a:off x="12706350"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581025</xdr:rowOff>
    </xdr:to>
    <xdr:sp macro="" textlink="">
      <xdr:nvSpPr>
        <xdr:cNvPr id="114859" name="Text Box 41">
          <a:extLst>
            <a:ext uri="{FF2B5EF4-FFF2-40B4-BE49-F238E27FC236}">
              <a16:creationId xmlns:a16="http://schemas.microsoft.com/office/drawing/2014/main" id="{AEBEFC92-5B6F-4A1B-9A47-DA8E7721F2F4}"/>
            </a:ext>
          </a:extLst>
        </xdr:cNvPr>
        <xdr:cNvSpPr txBox="1">
          <a:spLocks noChangeArrowheads="1"/>
        </xdr:cNvSpPr>
      </xdr:nvSpPr>
      <xdr:spPr bwMode="auto">
        <a:xfrm>
          <a:off x="12706350" y="56578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0" name="Text Box 41">
          <a:extLst>
            <a:ext uri="{FF2B5EF4-FFF2-40B4-BE49-F238E27FC236}">
              <a16:creationId xmlns:a16="http://schemas.microsoft.com/office/drawing/2014/main" id="{114814E3-FA25-4222-A6E6-6FC990298573}"/>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1" name="Text Box 41">
          <a:extLst>
            <a:ext uri="{FF2B5EF4-FFF2-40B4-BE49-F238E27FC236}">
              <a16:creationId xmlns:a16="http://schemas.microsoft.com/office/drawing/2014/main" id="{0BFB4985-87DB-4BE6-B367-4CE37186B234}"/>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2" name="Text Box 41">
          <a:extLst>
            <a:ext uri="{FF2B5EF4-FFF2-40B4-BE49-F238E27FC236}">
              <a16:creationId xmlns:a16="http://schemas.microsoft.com/office/drawing/2014/main" id="{B84BF7D6-1A49-4EC9-B836-6E519A8E9C59}"/>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3" name="Text Box 41">
          <a:extLst>
            <a:ext uri="{FF2B5EF4-FFF2-40B4-BE49-F238E27FC236}">
              <a16:creationId xmlns:a16="http://schemas.microsoft.com/office/drawing/2014/main" id="{B7F6507B-DAA5-47C9-8EFA-8A139FD78BC7}"/>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4" name="Text Box 41">
          <a:extLst>
            <a:ext uri="{FF2B5EF4-FFF2-40B4-BE49-F238E27FC236}">
              <a16:creationId xmlns:a16="http://schemas.microsoft.com/office/drawing/2014/main" id="{EEF7840C-F5A8-4FDD-8638-1C7DF2BFFC7D}"/>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5" name="Text Box 41">
          <a:extLst>
            <a:ext uri="{FF2B5EF4-FFF2-40B4-BE49-F238E27FC236}">
              <a16:creationId xmlns:a16="http://schemas.microsoft.com/office/drawing/2014/main" id="{6001CCA6-905C-4D55-9FCD-FDA5BBF22512}"/>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6" name="Text Box 41">
          <a:extLst>
            <a:ext uri="{FF2B5EF4-FFF2-40B4-BE49-F238E27FC236}">
              <a16:creationId xmlns:a16="http://schemas.microsoft.com/office/drawing/2014/main" id="{E2087CC3-67CF-401D-B27D-A40C3574081D}"/>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247650</xdr:rowOff>
    </xdr:from>
    <xdr:to>
      <xdr:col>7</xdr:col>
      <xdr:colOff>904875</xdr:colOff>
      <xdr:row>13</xdr:row>
      <xdr:rowOff>485775</xdr:rowOff>
    </xdr:to>
    <xdr:sp macro="" textlink="">
      <xdr:nvSpPr>
        <xdr:cNvPr id="114867" name="Text Box 41">
          <a:extLst>
            <a:ext uri="{FF2B5EF4-FFF2-40B4-BE49-F238E27FC236}">
              <a16:creationId xmlns:a16="http://schemas.microsoft.com/office/drawing/2014/main" id="{94C89949-1AE0-4E96-9930-91B1C63EF69A}"/>
            </a:ext>
          </a:extLst>
        </xdr:cNvPr>
        <xdr:cNvSpPr txBox="1">
          <a:spLocks noChangeArrowheads="1"/>
        </xdr:cNvSpPr>
      </xdr:nvSpPr>
      <xdr:spPr bwMode="auto">
        <a:xfrm>
          <a:off x="12706350" y="56578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14</xdr:row>
      <xdr:rowOff>238125</xdr:rowOff>
    </xdr:from>
    <xdr:to>
      <xdr:col>7</xdr:col>
      <xdr:colOff>933450</xdr:colOff>
      <xdr:row>14</xdr:row>
      <xdr:rowOff>466725</xdr:rowOff>
    </xdr:to>
    <xdr:sp macro="" textlink="">
      <xdr:nvSpPr>
        <xdr:cNvPr id="114868" name="Text Box 41">
          <a:extLst>
            <a:ext uri="{FF2B5EF4-FFF2-40B4-BE49-F238E27FC236}">
              <a16:creationId xmlns:a16="http://schemas.microsoft.com/office/drawing/2014/main" id="{B5AB80E7-5918-4275-B8D0-7FCF11D1EE61}"/>
            </a:ext>
          </a:extLst>
        </xdr:cNvPr>
        <xdr:cNvSpPr txBox="1">
          <a:spLocks noChangeArrowheads="1"/>
        </xdr:cNvSpPr>
      </xdr:nvSpPr>
      <xdr:spPr bwMode="auto">
        <a:xfrm>
          <a:off x="1273492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69" name="Text Box 41">
          <a:extLst>
            <a:ext uri="{FF2B5EF4-FFF2-40B4-BE49-F238E27FC236}">
              <a16:creationId xmlns:a16="http://schemas.microsoft.com/office/drawing/2014/main" id="{7968C191-3A6D-45AC-BAB0-24A33B6D7C34}"/>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70" name="Text Box 41">
          <a:extLst>
            <a:ext uri="{FF2B5EF4-FFF2-40B4-BE49-F238E27FC236}">
              <a16:creationId xmlns:a16="http://schemas.microsoft.com/office/drawing/2014/main" id="{C544515A-C728-499A-8520-DE8A076CC8F3}"/>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71" name="Text Box 41">
          <a:extLst>
            <a:ext uri="{FF2B5EF4-FFF2-40B4-BE49-F238E27FC236}">
              <a16:creationId xmlns:a16="http://schemas.microsoft.com/office/drawing/2014/main" id="{DD82BE26-2002-40D9-B5C0-4C39ABE3C7CE}"/>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72" name="Text Box 41">
          <a:extLst>
            <a:ext uri="{FF2B5EF4-FFF2-40B4-BE49-F238E27FC236}">
              <a16:creationId xmlns:a16="http://schemas.microsoft.com/office/drawing/2014/main" id="{D16A503F-17ED-4213-A148-2F5DBB3799B2}"/>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73" name="Text Box 41">
          <a:extLst>
            <a:ext uri="{FF2B5EF4-FFF2-40B4-BE49-F238E27FC236}">
              <a16:creationId xmlns:a16="http://schemas.microsoft.com/office/drawing/2014/main" id="{F975FA4C-ACBA-435C-9141-80CF2BF98817}"/>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74" name="Text Box 41">
          <a:extLst>
            <a:ext uri="{FF2B5EF4-FFF2-40B4-BE49-F238E27FC236}">
              <a16:creationId xmlns:a16="http://schemas.microsoft.com/office/drawing/2014/main" id="{9906353E-DB33-471D-B814-584A1ADFD024}"/>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75" name="Text Box 41">
          <a:extLst>
            <a:ext uri="{FF2B5EF4-FFF2-40B4-BE49-F238E27FC236}">
              <a16:creationId xmlns:a16="http://schemas.microsoft.com/office/drawing/2014/main" id="{FB93CA5B-CA78-4B0F-BD05-A8B10DC8A0B3}"/>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76" name="Text Box 41">
          <a:extLst>
            <a:ext uri="{FF2B5EF4-FFF2-40B4-BE49-F238E27FC236}">
              <a16:creationId xmlns:a16="http://schemas.microsoft.com/office/drawing/2014/main" id="{D3741E56-4DB7-4FEB-A4AC-300563651105}"/>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77" name="Text Box 41">
          <a:extLst>
            <a:ext uri="{FF2B5EF4-FFF2-40B4-BE49-F238E27FC236}">
              <a16:creationId xmlns:a16="http://schemas.microsoft.com/office/drawing/2014/main" id="{F06C59C2-3CC0-471A-A80C-A804CD4CF2F8}"/>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78" name="Text Box 41">
          <a:extLst>
            <a:ext uri="{FF2B5EF4-FFF2-40B4-BE49-F238E27FC236}">
              <a16:creationId xmlns:a16="http://schemas.microsoft.com/office/drawing/2014/main" id="{F85B30BD-6658-40CF-91F3-31299AABC335}"/>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79" name="Text Box 41">
          <a:extLst>
            <a:ext uri="{FF2B5EF4-FFF2-40B4-BE49-F238E27FC236}">
              <a16:creationId xmlns:a16="http://schemas.microsoft.com/office/drawing/2014/main" id="{2F382029-B39C-4FD0-B83F-F2AE3F16A135}"/>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80" name="Text Box 41">
          <a:extLst>
            <a:ext uri="{FF2B5EF4-FFF2-40B4-BE49-F238E27FC236}">
              <a16:creationId xmlns:a16="http://schemas.microsoft.com/office/drawing/2014/main" id="{7B05849D-3AED-4806-9BC5-07B267C2B571}"/>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81" name="Text Box 41">
          <a:extLst>
            <a:ext uri="{FF2B5EF4-FFF2-40B4-BE49-F238E27FC236}">
              <a16:creationId xmlns:a16="http://schemas.microsoft.com/office/drawing/2014/main" id="{89934E99-A5A2-4CA7-ACB5-35A0243DD3F4}"/>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82" name="Text Box 41">
          <a:extLst>
            <a:ext uri="{FF2B5EF4-FFF2-40B4-BE49-F238E27FC236}">
              <a16:creationId xmlns:a16="http://schemas.microsoft.com/office/drawing/2014/main" id="{54E4FACB-194E-42FF-AF65-D33CACA49A1A}"/>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83" name="Text Box 41">
          <a:extLst>
            <a:ext uri="{FF2B5EF4-FFF2-40B4-BE49-F238E27FC236}">
              <a16:creationId xmlns:a16="http://schemas.microsoft.com/office/drawing/2014/main" id="{1339B75E-D060-4A0F-A275-776065DB34C4}"/>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84" name="Text Box 41">
          <a:extLst>
            <a:ext uri="{FF2B5EF4-FFF2-40B4-BE49-F238E27FC236}">
              <a16:creationId xmlns:a16="http://schemas.microsoft.com/office/drawing/2014/main" id="{BBBCF964-22BE-4DBF-B144-43E7F99CFBC6}"/>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85" name="Text Box 41">
          <a:extLst>
            <a:ext uri="{FF2B5EF4-FFF2-40B4-BE49-F238E27FC236}">
              <a16:creationId xmlns:a16="http://schemas.microsoft.com/office/drawing/2014/main" id="{5D2CDE0D-951F-4304-97D3-5B897E6178F8}"/>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14</xdr:row>
      <xdr:rowOff>238125</xdr:rowOff>
    </xdr:from>
    <xdr:to>
      <xdr:col>7</xdr:col>
      <xdr:colOff>933450</xdr:colOff>
      <xdr:row>14</xdr:row>
      <xdr:rowOff>466725</xdr:rowOff>
    </xdr:to>
    <xdr:sp macro="" textlink="">
      <xdr:nvSpPr>
        <xdr:cNvPr id="114886" name="Text Box 41">
          <a:extLst>
            <a:ext uri="{FF2B5EF4-FFF2-40B4-BE49-F238E27FC236}">
              <a16:creationId xmlns:a16="http://schemas.microsoft.com/office/drawing/2014/main" id="{C0E7198C-CA9D-4D96-AF63-100D89F7115E}"/>
            </a:ext>
          </a:extLst>
        </xdr:cNvPr>
        <xdr:cNvSpPr txBox="1">
          <a:spLocks noChangeArrowheads="1"/>
        </xdr:cNvSpPr>
      </xdr:nvSpPr>
      <xdr:spPr bwMode="auto">
        <a:xfrm>
          <a:off x="1273492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87" name="Text Box 41">
          <a:extLst>
            <a:ext uri="{FF2B5EF4-FFF2-40B4-BE49-F238E27FC236}">
              <a16:creationId xmlns:a16="http://schemas.microsoft.com/office/drawing/2014/main" id="{6634B7AA-78C6-44BF-AF13-AFF84B36859B}"/>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88" name="Text Box 41">
          <a:extLst>
            <a:ext uri="{FF2B5EF4-FFF2-40B4-BE49-F238E27FC236}">
              <a16:creationId xmlns:a16="http://schemas.microsoft.com/office/drawing/2014/main" id="{9161258D-C54D-427C-A1E6-C3621C5340D8}"/>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89" name="Text Box 41">
          <a:extLst>
            <a:ext uri="{FF2B5EF4-FFF2-40B4-BE49-F238E27FC236}">
              <a16:creationId xmlns:a16="http://schemas.microsoft.com/office/drawing/2014/main" id="{F36B47E9-8D30-40A2-ACFC-B62F81688DF1}"/>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90" name="Text Box 41">
          <a:extLst>
            <a:ext uri="{FF2B5EF4-FFF2-40B4-BE49-F238E27FC236}">
              <a16:creationId xmlns:a16="http://schemas.microsoft.com/office/drawing/2014/main" id="{7322A3E5-C652-448E-9A45-4CE8C7BE4D20}"/>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91" name="Text Box 41">
          <a:extLst>
            <a:ext uri="{FF2B5EF4-FFF2-40B4-BE49-F238E27FC236}">
              <a16:creationId xmlns:a16="http://schemas.microsoft.com/office/drawing/2014/main" id="{A4ECD0BE-7C07-46EE-9938-27FA79AAF24A}"/>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92" name="Text Box 41">
          <a:extLst>
            <a:ext uri="{FF2B5EF4-FFF2-40B4-BE49-F238E27FC236}">
              <a16:creationId xmlns:a16="http://schemas.microsoft.com/office/drawing/2014/main" id="{60E944CB-41A9-429C-A52B-0F62C6F1C556}"/>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893" name="Text Box 41">
          <a:extLst>
            <a:ext uri="{FF2B5EF4-FFF2-40B4-BE49-F238E27FC236}">
              <a16:creationId xmlns:a16="http://schemas.microsoft.com/office/drawing/2014/main" id="{736AA889-1542-421C-A407-BABE5F9EBBCC}"/>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894" name="Text Box 41">
          <a:extLst>
            <a:ext uri="{FF2B5EF4-FFF2-40B4-BE49-F238E27FC236}">
              <a16:creationId xmlns:a16="http://schemas.microsoft.com/office/drawing/2014/main" id="{CCEFA2FD-765F-45FE-BFAF-1B4FF50D9CEE}"/>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95" name="Text Box 41">
          <a:extLst>
            <a:ext uri="{FF2B5EF4-FFF2-40B4-BE49-F238E27FC236}">
              <a16:creationId xmlns:a16="http://schemas.microsoft.com/office/drawing/2014/main" id="{B1889AAD-F75D-4A29-9003-EADC40918B67}"/>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96" name="Text Box 41">
          <a:extLst>
            <a:ext uri="{FF2B5EF4-FFF2-40B4-BE49-F238E27FC236}">
              <a16:creationId xmlns:a16="http://schemas.microsoft.com/office/drawing/2014/main" id="{4CB82357-4629-46CD-B82F-AFC02A11A7C0}"/>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897" name="Text Box 41">
          <a:extLst>
            <a:ext uri="{FF2B5EF4-FFF2-40B4-BE49-F238E27FC236}">
              <a16:creationId xmlns:a16="http://schemas.microsoft.com/office/drawing/2014/main" id="{5AE179C0-ED91-4668-86CE-3F1A224231E9}"/>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98" name="Text Box 41">
          <a:extLst>
            <a:ext uri="{FF2B5EF4-FFF2-40B4-BE49-F238E27FC236}">
              <a16:creationId xmlns:a16="http://schemas.microsoft.com/office/drawing/2014/main" id="{E98384E1-BA3B-475C-835F-8403CB5065CC}"/>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899" name="Text Box 41">
          <a:extLst>
            <a:ext uri="{FF2B5EF4-FFF2-40B4-BE49-F238E27FC236}">
              <a16:creationId xmlns:a16="http://schemas.microsoft.com/office/drawing/2014/main" id="{14892E27-CEC4-44C5-B358-F2D3762A74BC}"/>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00" name="Text Box 41">
          <a:extLst>
            <a:ext uri="{FF2B5EF4-FFF2-40B4-BE49-F238E27FC236}">
              <a16:creationId xmlns:a16="http://schemas.microsoft.com/office/drawing/2014/main" id="{379C95A2-B404-4E56-910B-D95003B95641}"/>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01" name="Text Box 41">
          <a:extLst>
            <a:ext uri="{FF2B5EF4-FFF2-40B4-BE49-F238E27FC236}">
              <a16:creationId xmlns:a16="http://schemas.microsoft.com/office/drawing/2014/main" id="{673CB20A-FF72-40C2-A181-B7B9D8C800B0}"/>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02" name="Text Box 41">
          <a:extLst>
            <a:ext uri="{FF2B5EF4-FFF2-40B4-BE49-F238E27FC236}">
              <a16:creationId xmlns:a16="http://schemas.microsoft.com/office/drawing/2014/main" id="{222602AA-EEFE-46BC-9AB9-03EC8C0185AF}"/>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03" name="Text Box 41">
          <a:extLst>
            <a:ext uri="{FF2B5EF4-FFF2-40B4-BE49-F238E27FC236}">
              <a16:creationId xmlns:a16="http://schemas.microsoft.com/office/drawing/2014/main" id="{8A0C9884-D802-48C9-A813-CAA9D9D58717}"/>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14</xdr:row>
      <xdr:rowOff>238125</xdr:rowOff>
    </xdr:from>
    <xdr:to>
      <xdr:col>7</xdr:col>
      <xdr:colOff>933450</xdr:colOff>
      <xdr:row>14</xdr:row>
      <xdr:rowOff>466725</xdr:rowOff>
    </xdr:to>
    <xdr:sp macro="" textlink="">
      <xdr:nvSpPr>
        <xdr:cNvPr id="114904" name="Text Box 41">
          <a:extLst>
            <a:ext uri="{FF2B5EF4-FFF2-40B4-BE49-F238E27FC236}">
              <a16:creationId xmlns:a16="http://schemas.microsoft.com/office/drawing/2014/main" id="{B3D14022-E36F-4D83-924B-EEA5F857AF35}"/>
            </a:ext>
          </a:extLst>
        </xdr:cNvPr>
        <xdr:cNvSpPr txBox="1">
          <a:spLocks noChangeArrowheads="1"/>
        </xdr:cNvSpPr>
      </xdr:nvSpPr>
      <xdr:spPr bwMode="auto">
        <a:xfrm>
          <a:off x="12734925"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05" name="Text Box 41">
          <a:extLst>
            <a:ext uri="{FF2B5EF4-FFF2-40B4-BE49-F238E27FC236}">
              <a16:creationId xmlns:a16="http://schemas.microsoft.com/office/drawing/2014/main" id="{72F9DD64-6A6A-4D67-B23A-9DD9DA84A359}"/>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06" name="Text Box 41">
          <a:extLst>
            <a:ext uri="{FF2B5EF4-FFF2-40B4-BE49-F238E27FC236}">
              <a16:creationId xmlns:a16="http://schemas.microsoft.com/office/drawing/2014/main" id="{D7B6E341-7D09-4FA6-B905-298638E19462}"/>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907" name="Text Box 41">
          <a:extLst>
            <a:ext uri="{FF2B5EF4-FFF2-40B4-BE49-F238E27FC236}">
              <a16:creationId xmlns:a16="http://schemas.microsoft.com/office/drawing/2014/main" id="{AC7A1C26-5970-4C8F-AAF8-40A25324E476}"/>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908" name="Text Box 41">
          <a:extLst>
            <a:ext uri="{FF2B5EF4-FFF2-40B4-BE49-F238E27FC236}">
              <a16:creationId xmlns:a16="http://schemas.microsoft.com/office/drawing/2014/main" id="{C99C0717-EA1B-464C-B4E1-974110200971}"/>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09" name="Text Box 41">
          <a:extLst>
            <a:ext uri="{FF2B5EF4-FFF2-40B4-BE49-F238E27FC236}">
              <a16:creationId xmlns:a16="http://schemas.microsoft.com/office/drawing/2014/main" id="{92D8DEC4-3FD0-40F9-90F6-2077A1DBC715}"/>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10" name="Text Box 41">
          <a:extLst>
            <a:ext uri="{FF2B5EF4-FFF2-40B4-BE49-F238E27FC236}">
              <a16:creationId xmlns:a16="http://schemas.microsoft.com/office/drawing/2014/main" id="{F593AFB3-A782-4FDF-A156-47567984A7A4}"/>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466725</xdr:rowOff>
    </xdr:to>
    <xdr:sp macro="" textlink="">
      <xdr:nvSpPr>
        <xdr:cNvPr id="114911" name="Text Box 41">
          <a:extLst>
            <a:ext uri="{FF2B5EF4-FFF2-40B4-BE49-F238E27FC236}">
              <a16:creationId xmlns:a16="http://schemas.microsoft.com/office/drawing/2014/main" id="{2891EB90-191F-4559-AD8A-47AA147B9A57}"/>
            </a:ext>
          </a:extLst>
        </xdr:cNvPr>
        <xdr:cNvSpPr txBox="1">
          <a:spLocks noChangeArrowheads="1"/>
        </xdr:cNvSpPr>
      </xdr:nvSpPr>
      <xdr:spPr bwMode="auto">
        <a:xfrm>
          <a:off x="12706350" y="8801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13</xdr:row>
      <xdr:rowOff>238125</xdr:rowOff>
    </xdr:from>
    <xdr:to>
      <xdr:col>7</xdr:col>
      <xdr:colOff>904875</xdr:colOff>
      <xdr:row>13</xdr:row>
      <xdr:rowOff>561975</xdr:rowOff>
    </xdr:to>
    <xdr:sp macro="" textlink="">
      <xdr:nvSpPr>
        <xdr:cNvPr id="114912" name="Text Box 41">
          <a:extLst>
            <a:ext uri="{FF2B5EF4-FFF2-40B4-BE49-F238E27FC236}">
              <a16:creationId xmlns:a16="http://schemas.microsoft.com/office/drawing/2014/main" id="{1F580102-279E-440B-9661-78CB2A3AB5FE}"/>
            </a:ext>
          </a:extLst>
        </xdr:cNvPr>
        <xdr:cNvSpPr txBox="1">
          <a:spLocks noChangeArrowheads="1"/>
        </xdr:cNvSpPr>
      </xdr:nvSpPr>
      <xdr:spPr bwMode="auto">
        <a:xfrm>
          <a:off x="12706350" y="56483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13" name="Text Box 41">
          <a:extLst>
            <a:ext uri="{FF2B5EF4-FFF2-40B4-BE49-F238E27FC236}">
              <a16:creationId xmlns:a16="http://schemas.microsoft.com/office/drawing/2014/main" id="{B95B6422-6126-4D2D-B0E8-5D54AAA99D40}"/>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4" name="Text Box 41">
          <a:extLst>
            <a:ext uri="{FF2B5EF4-FFF2-40B4-BE49-F238E27FC236}">
              <a16:creationId xmlns:a16="http://schemas.microsoft.com/office/drawing/2014/main" id="{DDBDF9BB-E5F4-4F1A-9F9B-799A79404956}"/>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5" name="Text Box 41">
          <a:extLst>
            <a:ext uri="{FF2B5EF4-FFF2-40B4-BE49-F238E27FC236}">
              <a16:creationId xmlns:a16="http://schemas.microsoft.com/office/drawing/2014/main" id="{E80090D1-72CA-4726-B9BB-B877D7ED40BA}"/>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16" name="Text Box 41">
          <a:extLst>
            <a:ext uri="{FF2B5EF4-FFF2-40B4-BE49-F238E27FC236}">
              <a16:creationId xmlns:a16="http://schemas.microsoft.com/office/drawing/2014/main" id="{F5A56F20-CC16-4CD8-A5F0-4027CF72919B}"/>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17" name="Text Box 41">
          <a:extLst>
            <a:ext uri="{FF2B5EF4-FFF2-40B4-BE49-F238E27FC236}">
              <a16:creationId xmlns:a16="http://schemas.microsoft.com/office/drawing/2014/main" id="{5C3A3108-5ADB-4DE3-9EEF-6DE293A9270F}"/>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8" name="Text Box 41">
          <a:extLst>
            <a:ext uri="{FF2B5EF4-FFF2-40B4-BE49-F238E27FC236}">
              <a16:creationId xmlns:a16="http://schemas.microsoft.com/office/drawing/2014/main" id="{0DE781F5-FCA0-4B1E-AD48-B21A336547EB}"/>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19" name="Text Box 41">
          <a:extLst>
            <a:ext uri="{FF2B5EF4-FFF2-40B4-BE49-F238E27FC236}">
              <a16:creationId xmlns:a16="http://schemas.microsoft.com/office/drawing/2014/main" id="{06A755B6-8BE8-4577-B48A-AAF0C0B1C83A}"/>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466725</xdr:rowOff>
    </xdr:to>
    <xdr:sp macro="" textlink="">
      <xdr:nvSpPr>
        <xdr:cNvPr id="114920" name="Text Box 41">
          <a:extLst>
            <a:ext uri="{FF2B5EF4-FFF2-40B4-BE49-F238E27FC236}">
              <a16:creationId xmlns:a16="http://schemas.microsoft.com/office/drawing/2014/main" id="{71C9DDED-DDEF-4DF2-AFC1-FE1A9B6410A0}"/>
            </a:ext>
          </a:extLst>
        </xdr:cNvPr>
        <xdr:cNvSpPr txBox="1">
          <a:spLocks noChangeArrowheads="1"/>
        </xdr:cNvSpPr>
      </xdr:nvSpPr>
      <xdr:spPr bwMode="auto">
        <a:xfrm>
          <a:off x="12706350" y="10115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14</xdr:row>
      <xdr:rowOff>238125</xdr:rowOff>
    </xdr:from>
    <xdr:to>
      <xdr:col>7</xdr:col>
      <xdr:colOff>904875</xdr:colOff>
      <xdr:row>14</xdr:row>
      <xdr:rowOff>571500</xdr:rowOff>
    </xdr:to>
    <xdr:sp macro="" textlink="">
      <xdr:nvSpPr>
        <xdr:cNvPr id="114921" name="Text Box 41">
          <a:extLst>
            <a:ext uri="{FF2B5EF4-FFF2-40B4-BE49-F238E27FC236}">
              <a16:creationId xmlns:a16="http://schemas.microsoft.com/office/drawing/2014/main" id="{61B86040-B93A-4220-9BEF-140186B460F5}"/>
            </a:ext>
          </a:extLst>
        </xdr:cNvPr>
        <xdr:cNvSpPr txBox="1">
          <a:spLocks noChangeArrowheads="1"/>
        </xdr:cNvSpPr>
      </xdr:nvSpPr>
      <xdr:spPr bwMode="auto">
        <a:xfrm>
          <a:off x="12706350" y="88011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16</xdr:row>
      <xdr:rowOff>238125</xdr:rowOff>
    </xdr:from>
    <xdr:to>
      <xdr:col>7</xdr:col>
      <xdr:colOff>933450</xdr:colOff>
      <xdr:row>16</xdr:row>
      <xdr:rowOff>466725</xdr:rowOff>
    </xdr:to>
    <xdr:sp macro="" textlink="">
      <xdr:nvSpPr>
        <xdr:cNvPr id="114922" name="Text Box 41">
          <a:extLst>
            <a:ext uri="{FF2B5EF4-FFF2-40B4-BE49-F238E27FC236}">
              <a16:creationId xmlns:a16="http://schemas.microsoft.com/office/drawing/2014/main" id="{619FCA55-F798-407B-8164-0A7C63929052}"/>
            </a:ext>
          </a:extLst>
        </xdr:cNvPr>
        <xdr:cNvSpPr txBox="1">
          <a:spLocks noChangeArrowheads="1"/>
        </xdr:cNvSpPr>
      </xdr:nvSpPr>
      <xdr:spPr bwMode="auto">
        <a:xfrm>
          <a:off x="12734925" y="120681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3" name="Text Box 41">
          <a:extLst>
            <a:ext uri="{FF2B5EF4-FFF2-40B4-BE49-F238E27FC236}">
              <a16:creationId xmlns:a16="http://schemas.microsoft.com/office/drawing/2014/main" id="{2EE29D5B-CBC5-4022-8DC8-6EF6377610AF}"/>
            </a:ext>
          </a:extLst>
        </xdr:cNvPr>
        <xdr:cNvSpPr txBox="1">
          <a:spLocks noChangeArrowheads="1"/>
        </xdr:cNvSpPr>
      </xdr:nvSpPr>
      <xdr:spPr bwMode="auto">
        <a:xfrm>
          <a:off x="12706350" y="10115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4" name="Text Box 41">
          <a:extLst>
            <a:ext uri="{FF2B5EF4-FFF2-40B4-BE49-F238E27FC236}">
              <a16:creationId xmlns:a16="http://schemas.microsoft.com/office/drawing/2014/main" id="{1B4AECAB-1FF7-419F-8312-CA21EE55DA1B}"/>
            </a:ext>
          </a:extLst>
        </xdr:cNvPr>
        <xdr:cNvSpPr txBox="1">
          <a:spLocks noChangeArrowheads="1"/>
        </xdr:cNvSpPr>
      </xdr:nvSpPr>
      <xdr:spPr bwMode="auto">
        <a:xfrm>
          <a:off x="12706350" y="10115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466725</xdr:rowOff>
    </xdr:to>
    <xdr:sp macro="" textlink="">
      <xdr:nvSpPr>
        <xdr:cNvPr id="114925" name="Text Box 41">
          <a:extLst>
            <a:ext uri="{FF2B5EF4-FFF2-40B4-BE49-F238E27FC236}">
              <a16:creationId xmlns:a16="http://schemas.microsoft.com/office/drawing/2014/main" id="{52E3DBA4-1337-49E8-A4CA-1CCF281468E4}"/>
            </a:ext>
          </a:extLst>
        </xdr:cNvPr>
        <xdr:cNvSpPr txBox="1">
          <a:spLocks noChangeArrowheads="1"/>
        </xdr:cNvSpPr>
      </xdr:nvSpPr>
      <xdr:spPr bwMode="auto">
        <a:xfrm>
          <a:off x="12706350" y="120681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466725</xdr:rowOff>
    </xdr:to>
    <xdr:sp macro="" textlink="">
      <xdr:nvSpPr>
        <xdr:cNvPr id="114926" name="Text Box 41">
          <a:extLst>
            <a:ext uri="{FF2B5EF4-FFF2-40B4-BE49-F238E27FC236}">
              <a16:creationId xmlns:a16="http://schemas.microsoft.com/office/drawing/2014/main" id="{CDD2FF79-22B7-437B-9869-0ECF7E1877A6}"/>
            </a:ext>
          </a:extLst>
        </xdr:cNvPr>
        <xdr:cNvSpPr txBox="1">
          <a:spLocks noChangeArrowheads="1"/>
        </xdr:cNvSpPr>
      </xdr:nvSpPr>
      <xdr:spPr bwMode="auto">
        <a:xfrm>
          <a:off x="12706350" y="120681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7" name="Text Box 41">
          <a:extLst>
            <a:ext uri="{FF2B5EF4-FFF2-40B4-BE49-F238E27FC236}">
              <a16:creationId xmlns:a16="http://schemas.microsoft.com/office/drawing/2014/main" id="{43B07205-CB73-4861-B829-EC0719BEC3EF}"/>
            </a:ext>
          </a:extLst>
        </xdr:cNvPr>
        <xdr:cNvSpPr txBox="1">
          <a:spLocks noChangeArrowheads="1"/>
        </xdr:cNvSpPr>
      </xdr:nvSpPr>
      <xdr:spPr bwMode="auto">
        <a:xfrm>
          <a:off x="12706350" y="10115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28" name="Text Box 41">
          <a:extLst>
            <a:ext uri="{FF2B5EF4-FFF2-40B4-BE49-F238E27FC236}">
              <a16:creationId xmlns:a16="http://schemas.microsoft.com/office/drawing/2014/main" id="{238E99EF-92F6-4EA2-A1F5-2C1C848297CC}"/>
            </a:ext>
          </a:extLst>
        </xdr:cNvPr>
        <xdr:cNvSpPr txBox="1">
          <a:spLocks noChangeArrowheads="1"/>
        </xdr:cNvSpPr>
      </xdr:nvSpPr>
      <xdr:spPr bwMode="auto">
        <a:xfrm>
          <a:off x="12706350" y="10115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466725</xdr:rowOff>
    </xdr:to>
    <xdr:sp macro="" textlink="">
      <xdr:nvSpPr>
        <xdr:cNvPr id="114929" name="Text Box 41">
          <a:extLst>
            <a:ext uri="{FF2B5EF4-FFF2-40B4-BE49-F238E27FC236}">
              <a16:creationId xmlns:a16="http://schemas.microsoft.com/office/drawing/2014/main" id="{E53025BB-176B-4EAA-89AC-72CC9E58DB06}"/>
            </a:ext>
          </a:extLst>
        </xdr:cNvPr>
        <xdr:cNvSpPr txBox="1">
          <a:spLocks noChangeArrowheads="1"/>
        </xdr:cNvSpPr>
      </xdr:nvSpPr>
      <xdr:spPr bwMode="auto">
        <a:xfrm>
          <a:off x="12706350" y="120681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15</xdr:row>
      <xdr:rowOff>238125</xdr:rowOff>
    </xdr:from>
    <xdr:to>
      <xdr:col>7</xdr:col>
      <xdr:colOff>904875</xdr:colOff>
      <xdr:row>15</xdr:row>
      <xdr:rowOff>561975</xdr:rowOff>
    </xdr:to>
    <xdr:sp macro="" textlink="">
      <xdr:nvSpPr>
        <xdr:cNvPr id="114930" name="Text Box 41">
          <a:extLst>
            <a:ext uri="{FF2B5EF4-FFF2-40B4-BE49-F238E27FC236}">
              <a16:creationId xmlns:a16="http://schemas.microsoft.com/office/drawing/2014/main" id="{2BF5BCF3-117D-472F-B98C-65F3B7561486}"/>
            </a:ext>
          </a:extLst>
        </xdr:cNvPr>
        <xdr:cNvSpPr txBox="1">
          <a:spLocks noChangeArrowheads="1"/>
        </xdr:cNvSpPr>
      </xdr:nvSpPr>
      <xdr:spPr bwMode="auto">
        <a:xfrm>
          <a:off x="12706350" y="101155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19</xdr:row>
      <xdr:rowOff>457200</xdr:rowOff>
    </xdr:to>
    <xdr:sp macro="" textlink="">
      <xdr:nvSpPr>
        <xdr:cNvPr id="114931" name="Text Box 41">
          <a:extLst>
            <a:ext uri="{FF2B5EF4-FFF2-40B4-BE49-F238E27FC236}">
              <a16:creationId xmlns:a16="http://schemas.microsoft.com/office/drawing/2014/main" id="{213EE03F-8719-4743-911E-F91BE9DB8EC0}"/>
            </a:ext>
          </a:extLst>
        </xdr:cNvPr>
        <xdr:cNvSpPr txBox="1">
          <a:spLocks noChangeArrowheads="1"/>
        </xdr:cNvSpPr>
      </xdr:nvSpPr>
      <xdr:spPr bwMode="auto">
        <a:xfrm>
          <a:off x="12706350" y="14163675"/>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17</xdr:row>
      <xdr:rowOff>238125</xdr:rowOff>
    </xdr:from>
    <xdr:to>
      <xdr:col>7</xdr:col>
      <xdr:colOff>904875</xdr:colOff>
      <xdr:row>17</xdr:row>
      <xdr:rowOff>466725</xdr:rowOff>
    </xdr:to>
    <xdr:sp macro="" textlink="">
      <xdr:nvSpPr>
        <xdr:cNvPr id="114932" name="Text Box 41">
          <a:extLst>
            <a:ext uri="{FF2B5EF4-FFF2-40B4-BE49-F238E27FC236}">
              <a16:creationId xmlns:a16="http://schemas.microsoft.com/office/drawing/2014/main" id="{E39A2A9B-7C54-40E9-887F-32B0BC8FFAB0}"/>
            </a:ext>
          </a:extLst>
        </xdr:cNvPr>
        <xdr:cNvSpPr txBox="1">
          <a:spLocks noChangeArrowheads="1"/>
        </xdr:cNvSpPr>
      </xdr:nvSpPr>
      <xdr:spPr bwMode="auto">
        <a:xfrm>
          <a:off x="12706350" y="13239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3" name="Text Box 41">
          <a:extLst>
            <a:ext uri="{FF2B5EF4-FFF2-40B4-BE49-F238E27FC236}">
              <a16:creationId xmlns:a16="http://schemas.microsoft.com/office/drawing/2014/main" id="{9F865368-29FD-45FA-8A74-33A9369EA264}"/>
            </a:ext>
          </a:extLst>
        </xdr:cNvPr>
        <xdr:cNvSpPr txBox="1">
          <a:spLocks noChangeArrowheads="1"/>
        </xdr:cNvSpPr>
      </xdr:nvSpPr>
      <xdr:spPr bwMode="auto">
        <a:xfrm>
          <a:off x="12706350" y="120681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4" name="Text Box 41">
          <a:extLst>
            <a:ext uri="{FF2B5EF4-FFF2-40B4-BE49-F238E27FC236}">
              <a16:creationId xmlns:a16="http://schemas.microsoft.com/office/drawing/2014/main" id="{0873F569-B32A-4A13-BB31-EFA5B55057AD}"/>
            </a:ext>
          </a:extLst>
        </xdr:cNvPr>
        <xdr:cNvSpPr txBox="1">
          <a:spLocks noChangeArrowheads="1"/>
        </xdr:cNvSpPr>
      </xdr:nvSpPr>
      <xdr:spPr bwMode="auto">
        <a:xfrm>
          <a:off x="12706350" y="120681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17</xdr:row>
      <xdr:rowOff>238125</xdr:rowOff>
    </xdr:from>
    <xdr:to>
      <xdr:col>7</xdr:col>
      <xdr:colOff>904875</xdr:colOff>
      <xdr:row>17</xdr:row>
      <xdr:rowOff>466725</xdr:rowOff>
    </xdr:to>
    <xdr:sp macro="" textlink="">
      <xdr:nvSpPr>
        <xdr:cNvPr id="114935" name="Text Box 41">
          <a:extLst>
            <a:ext uri="{FF2B5EF4-FFF2-40B4-BE49-F238E27FC236}">
              <a16:creationId xmlns:a16="http://schemas.microsoft.com/office/drawing/2014/main" id="{393C11C5-F8AA-4C90-AD91-FB529DFFFBC5}"/>
            </a:ext>
          </a:extLst>
        </xdr:cNvPr>
        <xdr:cNvSpPr txBox="1">
          <a:spLocks noChangeArrowheads="1"/>
        </xdr:cNvSpPr>
      </xdr:nvSpPr>
      <xdr:spPr bwMode="auto">
        <a:xfrm>
          <a:off x="12706350" y="13239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17</xdr:row>
      <xdr:rowOff>238125</xdr:rowOff>
    </xdr:from>
    <xdr:to>
      <xdr:col>7</xdr:col>
      <xdr:colOff>904875</xdr:colOff>
      <xdr:row>17</xdr:row>
      <xdr:rowOff>466725</xdr:rowOff>
    </xdr:to>
    <xdr:sp macro="" textlink="">
      <xdr:nvSpPr>
        <xdr:cNvPr id="114936" name="Text Box 41">
          <a:extLst>
            <a:ext uri="{FF2B5EF4-FFF2-40B4-BE49-F238E27FC236}">
              <a16:creationId xmlns:a16="http://schemas.microsoft.com/office/drawing/2014/main" id="{5ECD7F5E-FBD9-4AA3-AC17-9279AA35C902}"/>
            </a:ext>
          </a:extLst>
        </xdr:cNvPr>
        <xdr:cNvSpPr txBox="1">
          <a:spLocks noChangeArrowheads="1"/>
        </xdr:cNvSpPr>
      </xdr:nvSpPr>
      <xdr:spPr bwMode="auto">
        <a:xfrm>
          <a:off x="12706350" y="13239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7" name="Text Box 41">
          <a:extLst>
            <a:ext uri="{FF2B5EF4-FFF2-40B4-BE49-F238E27FC236}">
              <a16:creationId xmlns:a16="http://schemas.microsoft.com/office/drawing/2014/main" id="{A05657AE-1CB8-4C74-864F-FDBD008CD52B}"/>
            </a:ext>
          </a:extLst>
        </xdr:cNvPr>
        <xdr:cNvSpPr txBox="1">
          <a:spLocks noChangeArrowheads="1"/>
        </xdr:cNvSpPr>
      </xdr:nvSpPr>
      <xdr:spPr bwMode="auto">
        <a:xfrm>
          <a:off x="12706350" y="120681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38" name="Text Box 41">
          <a:extLst>
            <a:ext uri="{FF2B5EF4-FFF2-40B4-BE49-F238E27FC236}">
              <a16:creationId xmlns:a16="http://schemas.microsoft.com/office/drawing/2014/main" id="{F6589BB6-C2F1-470F-A2C3-C8352B8126EB}"/>
            </a:ext>
          </a:extLst>
        </xdr:cNvPr>
        <xdr:cNvSpPr txBox="1">
          <a:spLocks noChangeArrowheads="1"/>
        </xdr:cNvSpPr>
      </xdr:nvSpPr>
      <xdr:spPr bwMode="auto">
        <a:xfrm>
          <a:off x="12706350" y="120681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17</xdr:row>
      <xdr:rowOff>238125</xdr:rowOff>
    </xdr:from>
    <xdr:to>
      <xdr:col>7</xdr:col>
      <xdr:colOff>904875</xdr:colOff>
      <xdr:row>17</xdr:row>
      <xdr:rowOff>466725</xdr:rowOff>
    </xdr:to>
    <xdr:sp macro="" textlink="">
      <xdr:nvSpPr>
        <xdr:cNvPr id="114939" name="Text Box 41">
          <a:extLst>
            <a:ext uri="{FF2B5EF4-FFF2-40B4-BE49-F238E27FC236}">
              <a16:creationId xmlns:a16="http://schemas.microsoft.com/office/drawing/2014/main" id="{24C93E01-BB07-448E-A9EC-E646CD899417}"/>
            </a:ext>
          </a:extLst>
        </xdr:cNvPr>
        <xdr:cNvSpPr txBox="1">
          <a:spLocks noChangeArrowheads="1"/>
        </xdr:cNvSpPr>
      </xdr:nvSpPr>
      <xdr:spPr bwMode="auto">
        <a:xfrm>
          <a:off x="12706350" y="13239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16</xdr:row>
      <xdr:rowOff>238125</xdr:rowOff>
    </xdr:from>
    <xdr:to>
      <xdr:col>7</xdr:col>
      <xdr:colOff>904875</xdr:colOff>
      <xdr:row>16</xdr:row>
      <xdr:rowOff>571500</xdr:rowOff>
    </xdr:to>
    <xdr:sp macro="" textlink="">
      <xdr:nvSpPr>
        <xdr:cNvPr id="114940" name="Text Box 41">
          <a:extLst>
            <a:ext uri="{FF2B5EF4-FFF2-40B4-BE49-F238E27FC236}">
              <a16:creationId xmlns:a16="http://schemas.microsoft.com/office/drawing/2014/main" id="{A5F8DDC9-BE65-41D4-BC00-8A58C38D8B9A}"/>
            </a:ext>
          </a:extLst>
        </xdr:cNvPr>
        <xdr:cNvSpPr txBox="1">
          <a:spLocks noChangeArrowheads="1"/>
        </xdr:cNvSpPr>
      </xdr:nvSpPr>
      <xdr:spPr bwMode="auto">
        <a:xfrm>
          <a:off x="12706350" y="120681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466725</xdr:rowOff>
    </xdr:to>
    <xdr:sp macro="" textlink="">
      <xdr:nvSpPr>
        <xdr:cNvPr id="114941" name="Text Box 41">
          <a:extLst>
            <a:ext uri="{FF2B5EF4-FFF2-40B4-BE49-F238E27FC236}">
              <a16:creationId xmlns:a16="http://schemas.microsoft.com/office/drawing/2014/main" id="{9F0DC9DA-72AB-4EDF-A92C-058D82FB9746}"/>
            </a:ext>
          </a:extLst>
        </xdr:cNvPr>
        <xdr:cNvSpPr txBox="1">
          <a:spLocks noChangeArrowheads="1"/>
        </xdr:cNvSpPr>
      </xdr:nvSpPr>
      <xdr:spPr bwMode="auto">
        <a:xfrm>
          <a:off x="12706350" y="14163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466725</xdr:rowOff>
    </xdr:to>
    <xdr:sp macro="" textlink="">
      <xdr:nvSpPr>
        <xdr:cNvPr id="114942" name="Text Box 41">
          <a:extLst>
            <a:ext uri="{FF2B5EF4-FFF2-40B4-BE49-F238E27FC236}">
              <a16:creationId xmlns:a16="http://schemas.microsoft.com/office/drawing/2014/main" id="{01BAE7B1-67E6-40C0-941A-4C373897F3FA}"/>
            </a:ext>
          </a:extLst>
        </xdr:cNvPr>
        <xdr:cNvSpPr txBox="1">
          <a:spLocks noChangeArrowheads="1"/>
        </xdr:cNvSpPr>
      </xdr:nvSpPr>
      <xdr:spPr bwMode="auto">
        <a:xfrm>
          <a:off x="12706350" y="14163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466725</xdr:rowOff>
    </xdr:to>
    <xdr:sp macro="" textlink="">
      <xdr:nvSpPr>
        <xdr:cNvPr id="114943" name="Text Box 41">
          <a:extLst>
            <a:ext uri="{FF2B5EF4-FFF2-40B4-BE49-F238E27FC236}">
              <a16:creationId xmlns:a16="http://schemas.microsoft.com/office/drawing/2014/main" id="{645E7311-C72A-4520-9438-A9ECBC1F6E2B}"/>
            </a:ext>
          </a:extLst>
        </xdr:cNvPr>
        <xdr:cNvSpPr txBox="1">
          <a:spLocks noChangeArrowheads="1"/>
        </xdr:cNvSpPr>
      </xdr:nvSpPr>
      <xdr:spPr bwMode="auto">
        <a:xfrm>
          <a:off x="12706350" y="14163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466725</xdr:rowOff>
    </xdr:to>
    <xdr:sp macro="" textlink="">
      <xdr:nvSpPr>
        <xdr:cNvPr id="114944" name="Text Box 41">
          <a:extLst>
            <a:ext uri="{FF2B5EF4-FFF2-40B4-BE49-F238E27FC236}">
              <a16:creationId xmlns:a16="http://schemas.microsoft.com/office/drawing/2014/main" id="{3C478FCB-31D3-420A-B1C2-856B9132082E}"/>
            </a:ext>
          </a:extLst>
        </xdr:cNvPr>
        <xdr:cNvSpPr txBox="1">
          <a:spLocks noChangeArrowheads="1"/>
        </xdr:cNvSpPr>
      </xdr:nvSpPr>
      <xdr:spPr bwMode="auto">
        <a:xfrm>
          <a:off x="12706350" y="14163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815975</xdr:colOff>
      <xdr:row>16</xdr:row>
      <xdr:rowOff>250825</xdr:rowOff>
    </xdr:from>
    <xdr:to>
      <xdr:col>7</xdr:col>
      <xdr:colOff>928864</xdr:colOff>
      <xdr:row>16</xdr:row>
      <xdr:rowOff>454731</xdr:rowOff>
    </xdr:to>
    <xdr:sp macro="" textlink="">
      <xdr:nvSpPr>
        <xdr:cNvPr id="207" name="Text Box 41">
          <a:extLst>
            <a:ext uri="{FF2B5EF4-FFF2-40B4-BE49-F238E27FC236}">
              <a16:creationId xmlns:a16="http://schemas.microsoft.com/office/drawing/2014/main" id="{37195D1C-9DA9-4D0A-858F-48C615E6B5DB}"/>
            </a:ext>
          </a:extLst>
        </xdr:cNvPr>
        <xdr:cNvSpPr txBox="1">
          <a:spLocks noChangeArrowheads="1"/>
        </xdr:cNvSpPr>
      </xdr:nvSpPr>
      <xdr:spPr bwMode="auto">
        <a:xfrm>
          <a:off x="10826750" y="2527300"/>
          <a:ext cx="112889" cy="203906"/>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08" name="Text Box 41">
          <a:extLst>
            <a:ext uri="{FF2B5EF4-FFF2-40B4-BE49-F238E27FC236}">
              <a16:creationId xmlns:a16="http://schemas.microsoft.com/office/drawing/2014/main" id="{A2F10B18-C6B7-4A5E-975C-B1722145010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09" name="Text Box 41">
          <a:extLst>
            <a:ext uri="{FF2B5EF4-FFF2-40B4-BE49-F238E27FC236}">
              <a16:creationId xmlns:a16="http://schemas.microsoft.com/office/drawing/2014/main" id="{13AB88BB-3731-4A16-89B3-65F85C7B9F1F}"/>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454731</xdr:rowOff>
    </xdr:to>
    <xdr:sp macro="" textlink="">
      <xdr:nvSpPr>
        <xdr:cNvPr id="210" name="Text Box 41">
          <a:extLst>
            <a:ext uri="{FF2B5EF4-FFF2-40B4-BE49-F238E27FC236}">
              <a16:creationId xmlns:a16="http://schemas.microsoft.com/office/drawing/2014/main" id="{B9ADD372-E529-4C3C-98B9-F07855FF66A3}"/>
            </a:ext>
          </a:extLst>
        </xdr:cNvPr>
        <xdr:cNvSpPr txBox="1">
          <a:spLocks noChangeArrowheads="1"/>
        </xdr:cNvSpPr>
      </xdr:nvSpPr>
      <xdr:spPr bwMode="auto">
        <a:xfrm>
          <a:off x="10810875" y="2527300"/>
          <a:ext cx="96440" cy="203906"/>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454731</xdr:rowOff>
    </xdr:to>
    <xdr:sp macro="" textlink="">
      <xdr:nvSpPr>
        <xdr:cNvPr id="211" name="Text Box 41">
          <a:extLst>
            <a:ext uri="{FF2B5EF4-FFF2-40B4-BE49-F238E27FC236}">
              <a16:creationId xmlns:a16="http://schemas.microsoft.com/office/drawing/2014/main" id="{4DF2630A-ECDA-4BF7-8FE8-6212790C605E}"/>
            </a:ext>
          </a:extLst>
        </xdr:cNvPr>
        <xdr:cNvSpPr txBox="1">
          <a:spLocks noChangeArrowheads="1"/>
        </xdr:cNvSpPr>
      </xdr:nvSpPr>
      <xdr:spPr bwMode="auto">
        <a:xfrm>
          <a:off x="10810875" y="2527300"/>
          <a:ext cx="96440" cy="203906"/>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12" name="Text Box 41">
          <a:extLst>
            <a:ext uri="{FF2B5EF4-FFF2-40B4-BE49-F238E27FC236}">
              <a16:creationId xmlns:a16="http://schemas.microsoft.com/office/drawing/2014/main" id="{9AC837C7-5492-4A1F-AB42-77EF95B4AA9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13" name="Text Box 41">
          <a:extLst>
            <a:ext uri="{FF2B5EF4-FFF2-40B4-BE49-F238E27FC236}">
              <a16:creationId xmlns:a16="http://schemas.microsoft.com/office/drawing/2014/main" id="{67B7C5FA-C953-43F3-A722-657FEBBA3943}"/>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454731</xdr:rowOff>
    </xdr:to>
    <xdr:sp macro="" textlink="">
      <xdr:nvSpPr>
        <xdr:cNvPr id="214" name="Text Box 41">
          <a:extLst>
            <a:ext uri="{FF2B5EF4-FFF2-40B4-BE49-F238E27FC236}">
              <a16:creationId xmlns:a16="http://schemas.microsoft.com/office/drawing/2014/main" id="{EA5C69DE-706B-40ED-9036-77B72819BD99}"/>
            </a:ext>
          </a:extLst>
        </xdr:cNvPr>
        <xdr:cNvSpPr txBox="1">
          <a:spLocks noChangeArrowheads="1"/>
        </xdr:cNvSpPr>
      </xdr:nvSpPr>
      <xdr:spPr bwMode="auto">
        <a:xfrm>
          <a:off x="10810875" y="2527300"/>
          <a:ext cx="96440" cy="203906"/>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15" name="Text Box 41">
          <a:extLst>
            <a:ext uri="{FF2B5EF4-FFF2-40B4-BE49-F238E27FC236}">
              <a16:creationId xmlns:a16="http://schemas.microsoft.com/office/drawing/2014/main" id="{B56A1E18-5533-4D0B-8CF7-98437941FE10}"/>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16" name="Text Box 41">
          <a:extLst>
            <a:ext uri="{FF2B5EF4-FFF2-40B4-BE49-F238E27FC236}">
              <a16:creationId xmlns:a16="http://schemas.microsoft.com/office/drawing/2014/main" id="{7741135C-6387-4436-BB56-88E8C30FFF96}"/>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17" name="Text Box 41">
          <a:extLst>
            <a:ext uri="{FF2B5EF4-FFF2-40B4-BE49-F238E27FC236}">
              <a16:creationId xmlns:a16="http://schemas.microsoft.com/office/drawing/2014/main" id="{7AB094DF-4BB5-4FE4-969B-B4D69D268172}"/>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18" name="Text Box 41">
          <a:extLst>
            <a:ext uri="{FF2B5EF4-FFF2-40B4-BE49-F238E27FC236}">
              <a16:creationId xmlns:a16="http://schemas.microsoft.com/office/drawing/2014/main" id="{91D76C96-4427-4A5B-A786-2588990710FD}"/>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19" name="Text Box 41">
          <a:extLst>
            <a:ext uri="{FF2B5EF4-FFF2-40B4-BE49-F238E27FC236}">
              <a16:creationId xmlns:a16="http://schemas.microsoft.com/office/drawing/2014/main" id="{0F054615-BE32-4EE3-BADD-76AE86CCB93C}"/>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568795</xdr:rowOff>
    </xdr:to>
    <xdr:sp macro="" textlink="">
      <xdr:nvSpPr>
        <xdr:cNvPr id="220" name="Text Box 41">
          <a:extLst>
            <a:ext uri="{FF2B5EF4-FFF2-40B4-BE49-F238E27FC236}">
              <a16:creationId xmlns:a16="http://schemas.microsoft.com/office/drawing/2014/main" id="{E0348AFA-E1A6-43C3-B9A8-425974F18B9E}"/>
            </a:ext>
          </a:extLst>
        </xdr:cNvPr>
        <xdr:cNvSpPr txBox="1">
          <a:spLocks noChangeArrowheads="1"/>
        </xdr:cNvSpPr>
      </xdr:nvSpPr>
      <xdr:spPr bwMode="auto">
        <a:xfrm>
          <a:off x="10810875" y="2527300"/>
          <a:ext cx="96440" cy="31797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1" name="Text Box 41">
          <a:extLst>
            <a:ext uri="{FF2B5EF4-FFF2-40B4-BE49-F238E27FC236}">
              <a16:creationId xmlns:a16="http://schemas.microsoft.com/office/drawing/2014/main" id="{30C82EAE-9A9E-43B0-A961-C46DF56EB2A6}"/>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2" name="Text Box 41">
          <a:extLst>
            <a:ext uri="{FF2B5EF4-FFF2-40B4-BE49-F238E27FC236}">
              <a16:creationId xmlns:a16="http://schemas.microsoft.com/office/drawing/2014/main" id="{86551F10-BE81-4468-B62D-E58EE09176F7}"/>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3" name="Text Box 41">
          <a:extLst>
            <a:ext uri="{FF2B5EF4-FFF2-40B4-BE49-F238E27FC236}">
              <a16:creationId xmlns:a16="http://schemas.microsoft.com/office/drawing/2014/main" id="{8E82AE36-03A4-4A5B-BFB1-28FD13A88735}"/>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4" name="Text Box 41">
          <a:extLst>
            <a:ext uri="{FF2B5EF4-FFF2-40B4-BE49-F238E27FC236}">
              <a16:creationId xmlns:a16="http://schemas.microsoft.com/office/drawing/2014/main" id="{4671AC34-CC87-4D06-974E-703077A5CEC1}"/>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16</xdr:row>
      <xdr:rowOff>250825</xdr:rowOff>
    </xdr:from>
    <xdr:to>
      <xdr:col>7</xdr:col>
      <xdr:colOff>896540</xdr:colOff>
      <xdr:row>16</xdr:row>
      <xdr:rowOff>479425</xdr:rowOff>
    </xdr:to>
    <xdr:sp macro="" textlink="">
      <xdr:nvSpPr>
        <xdr:cNvPr id="225" name="Text Box 41">
          <a:extLst>
            <a:ext uri="{FF2B5EF4-FFF2-40B4-BE49-F238E27FC236}">
              <a16:creationId xmlns:a16="http://schemas.microsoft.com/office/drawing/2014/main" id="{B80EA610-6C0F-4D7B-B24D-0D5C4FAB84AA}"/>
            </a:ext>
          </a:extLst>
        </xdr:cNvPr>
        <xdr:cNvSpPr txBox="1">
          <a:spLocks noChangeArrowheads="1"/>
        </xdr:cNvSpPr>
      </xdr:nvSpPr>
      <xdr:spPr bwMode="auto">
        <a:xfrm>
          <a:off x="10810875" y="25273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15</xdr:row>
      <xdr:rowOff>241300</xdr:rowOff>
    </xdr:from>
    <xdr:to>
      <xdr:col>7</xdr:col>
      <xdr:colOff>894398</xdr:colOff>
      <xdr:row>15</xdr:row>
      <xdr:rowOff>558800</xdr:rowOff>
    </xdr:to>
    <xdr:sp macro="" textlink="">
      <xdr:nvSpPr>
        <xdr:cNvPr id="226" name="Text Box 41">
          <a:extLst>
            <a:ext uri="{FF2B5EF4-FFF2-40B4-BE49-F238E27FC236}">
              <a16:creationId xmlns:a16="http://schemas.microsoft.com/office/drawing/2014/main" id="{18CEB832-594D-4F1A-825A-559122C558A5}"/>
            </a:ext>
          </a:extLst>
        </xdr:cNvPr>
        <xdr:cNvSpPr txBox="1">
          <a:spLocks noChangeArrowheads="1"/>
        </xdr:cNvSpPr>
      </xdr:nvSpPr>
      <xdr:spPr bwMode="auto">
        <a:xfrm>
          <a:off x="10810875" y="2022475"/>
          <a:ext cx="94298" cy="3175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894398</xdr:colOff>
      <xdr:row>19</xdr:row>
      <xdr:rowOff>434975</xdr:rowOff>
    </xdr:to>
    <xdr:sp macro="" textlink="">
      <xdr:nvSpPr>
        <xdr:cNvPr id="227" name="Text Box 41">
          <a:extLst>
            <a:ext uri="{FF2B5EF4-FFF2-40B4-BE49-F238E27FC236}">
              <a16:creationId xmlns:a16="http://schemas.microsoft.com/office/drawing/2014/main" id="{21A25413-CB69-4292-820C-9D9509F49E19}"/>
            </a:ext>
          </a:extLst>
        </xdr:cNvPr>
        <xdr:cNvSpPr txBox="1">
          <a:spLocks noChangeArrowheads="1"/>
        </xdr:cNvSpPr>
      </xdr:nvSpPr>
      <xdr:spPr bwMode="auto">
        <a:xfrm>
          <a:off x="10810875" y="4699000"/>
          <a:ext cx="94298" cy="860425"/>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457200</xdr:rowOff>
    </xdr:to>
    <xdr:sp macro="" textlink="">
      <xdr:nvSpPr>
        <xdr:cNvPr id="228" name="Text Box 41">
          <a:extLst>
            <a:ext uri="{FF2B5EF4-FFF2-40B4-BE49-F238E27FC236}">
              <a16:creationId xmlns:a16="http://schemas.microsoft.com/office/drawing/2014/main" id="{6FE02C57-284E-4219-BE68-902F56FEA600}"/>
            </a:ext>
          </a:extLst>
        </xdr:cNvPr>
        <xdr:cNvSpPr txBox="1">
          <a:spLocks noChangeArrowheads="1"/>
        </xdr:cNvSpPr>
      </xdr:nvSpPr>
      <xdr:spPr bwMode="auto">
        <a:xfrm>
          <a:off x="10810875" y="376555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457200</xdr:rowOff>
    </xdr:to>
    <xdr:sp macro="" textlink="">
      <xdr:nvSpPr>
        <xdr:cNvPr id="229" name="Text Box 41">
          <a:extLst>
            <a:ext uri="{FF2B5EF4-FFF2-40B4-BE49-F238E27FC236}">
              <a16:creationId xmlns:a16="http://schemas.microsoft.com/office/drawing/2014/main" id="{6A62104B-1A77-4F81-B45C-A09A1B9A1AB4}"/>
            </a:ext>
          </a:extLst>
        </xdr:cNvPr>
        <xdr:cNvSpPr txBox="1">
          <a:spLocks noChangeArrowheads="1"/>
        </xdr:cNvSpPr>
      </xdr:nvSpPr>
      <xdr:spPr bwMode="auto">
        <a:xfrm>
          <a:off x="10810875" y="376555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457200</xdr:rowOff>
    </xdr:to>
    <xdr:sp macro="" textlink="">
      <xdr:nvSpPr>
        <xdr:cNvPr id="230" name="Text Box 41">
          <a:extLst>
            <a:ext uri="{FF2B5EF4-FFF2-40B4-BE49-F238E27FC236}">
              <a16:creationId xmlns:a16="http://schemas.microsoft.com/office/drawing/2014/main" id="{51805A61-BE83-4BB5-83EC-15F912C4ECC9}"/>
            </a:ext>
          </a:extLst>
        </xdr:cNvPr>
        <xdr:cNvSpPr txBox="1">
          <a:spLocks noChangeArrowheads="1"/>
        </xdr:cNvSpPr>
      </xdr:nvSpPr>
      <xdr:spPr bwMode="auto">
        <a:xfrm>
          <a:off x="10810875" y="376555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457200</xdr:rowOff>
    </xdr:to>
    <xdr:sp macro="" textlink="">
      <xdr:nvSpPr>
        <xdr:cNvPr id="231" name="Text Box 41">
          <a:extLst>
            <a:ext uri="{FF2B5EF4-FFF2-40B4-BE49-F238E27FC236}">
              <a16:creationId xmlns:a16="http://schemas.microsoft.com/office/drawing/2014/main" id="{4FC56840-3583-45C8-AD27-53C9FBC8B90B}"/>
            </a:ext>
          </a:extLst>
        </xdr:cNvPr>
        <xdr:cNvSpPr txBox="1">
          <a:spLocks noChangeArrowheads="1"/>
        </xdr:cNvSpPr>
      </xdr:nvSpPr>
      <xdr:spPr bwMode="auto">
        <a:xfrm>
          <a:off x="10810875" y="376555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457200</xdr:rowOff>
    </xdr:to>
    <xdr:sp macro="" textlink="">
      <xdr:nvSpPr>
        <xdr:cNvPr id="232" name="Text Box 41">
          <a:extLst>
            <a:ext uri="{FF2B5EF4-FFF2-40B4-BE49-F238E27FC236}">
              <a16:creationId xmlns:a16="http://schemas.microsoft.com/office/drawing/2014/main" id="{DD5FB503-2727-44D5-8BED-DC36024FF75F}"/>
            </a:ext>
          </a:extLst>
        </xdr:cNvPr>
        <xdr:cNvSpPr txBox="1">
          <a:spLocks noChangeArrowheads="1"/>
        </xdr:cNvSpPr>
      </xdr:nvSpPr>
      <xdr:spPr bwMode="auto">
        <a:xfrm>
          <a:off x="10810875" y="469900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457200</xdr:rowOff>
    </xdr:to>
    <xdr:sp macro="" textlink="">
      <xdr:nvSpPr>
        <xdr:cNvPr id="233" name="Text Box 41">
          <a:extLst>
            <a:ext uri="{FF2B5EF4-FFF2-40B4-BE49-F238E27FC236}">
              <a16:creationId xmlns:a16="http://schemas.microsoft.com/office/drawing/2014/main" id="{A26D1E7C-2039-4751-B426-AE36101C84B5}"/>
            </a:ext>
          </a:extLst>
        </xdr:cNvPr>
        <xdr:cNvSpPr txBox="1">
          <a:spLocks noChangeArrowheads="1"/>
        </xdr:cNvSpPr>
      </xdr:nvSpPr>
      <xdr:spPr bwMode="auto">
        <a:xfrm>
          <a:off x="10810875" y="469900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457200</xdr:rowOff>
    </xdr:to>
    <xdr:sp macro="" textlink="">
      <xdr:nvSpPr>
        <xdr:cNvPr id="234" name="Text Box 41">
          <a:extLst>
            <a:ext uri="{FF2B5EF4-FFF2-40B4-BE49-F238E27FC236}">
              <a16:creationId xmlns:a16="http://schemas.microsoft.com/office/drawing/2014/main" id="{1D935F62-6E1D-41BD-82B7-3A27D716395B}"/>
            </a:ext>
          </a:extLst>
        </xdr:cNvPr>
        <xdr:cNvSpPr txBox="1">
          <a:spLocks noChangeArrowheads="1"/>
        </xdr:cNvSpPr>
      </xdr:nvSpPr>
      <xdr:spPr bwMode="auto">
        <a:xfrm>
          <a:off x="10810875" y="469900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457200</xdr:rowOff>
    </xdr:to>
    <xdr:sp macro="" textlink="">
      <xdr:nvSpPr>
        <xdr:cNvPr id="235" name="Text Box 41">
          <a:extLst>
            <a:ext uri="{FF2B5EF4-FFF2-40B4-BE49-F238E27FC236}">
              <a16:creationId xmlns:a16="http://schemas.microsoft.com/office/drawing/2014/main" id="{2D4218AC-20D3-48B4-933C-6C10FAFE9E5C}"/>
            </a:ext>
          </a:extLst>
        </xdr:cNvPr>
        <xdr:cNvSpPr txBox="1">
          <a:spLocks noChangeArrowheads="1"/>
        </xdr:cNvSpPr>
      </xdr:nvSpPr>
      <xdr:spPr bwMode="auto">
        <a:xfrm>
          <a:off x="10810875" y="4699000"/>
          <a:ext cx="96440" cy="2159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469900</xdr:rowOff>
    </xdr:to>
    <xdr:sp macro="" textlink="">
      <xdr:nvSpPr>
        <xdr:cNvPr id="236" name="Text Box 41">
          <a:extLst>
            <a:ext uri="{FF2B5EF4-FFF2-40B4-BE49-F238E27FC236}">
              <a16:creationId xmlns:a16="http://schemas.microsoft.com/office/drawing/2014/main" id="{2A070EAF-390D-46B1-A8BA-6DECAB801540}"/>
            </a:ext>
          </a:extLst>
        </xdr:cNvPr>
        <xdr:cNvSpPr txBox="1">
          <a:spLocks noChangeArrowheads="1"/>
        </xdr:cNvSpPr>
      </xdr:nvSpPr>
      <xdr:spPr bwMode="auto">
        <a:xfrm>
          <a:off x="10810875" y="376555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469900</xdr:rowOff>
    </xdr:to>
    <xdr:sp macro="" textlink="">
      <xdr:nvSpPr>
        <xdr:cNvPr id="237" name="Text Box 41">
          <a:extLst>
            <a:ext uri="{FF2B5EF4-FFF2-40B4-BE49-F238E27FC236}">
              <a16:creationId xmlns:a16="http://schemas.microsoft.com/office/drawing/2014/main" id="{48B5F770-EDD9-4870-AAF6-5E86608C67A0}"/>
            </a:ext>
          </a:extLst>
        </xdr:cNvPr>
        <xdr:cNvSpPr txBox="1">
          <a:spLocks noChangeArrowheads="1"/>
        </xdr:cNvSpPr>
      </xdr:nvSpPr>
      <xdr:spPr bwMode="auto">
        <a:xfrm>
          <a:off x="10810875" y="376555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469900</xdr:rowOff>
    </xdr:to>
    <xdr:sp macro="" textlink="">
      <xdr:nvSpPr>
        <xdr:cNvPr id="238" name="Text Box 41">
          <a:extLst>
            <a:ext uri="{FF2B5EF4-FFF2-40B4-BE49-F238E27FC236}">
              <a16:creationId xmlns:a16="http://schemas.microsoft.com/office/drawing/2014/main" id="{0BA25C88-5E22-45AF-B554-AA207443AC3D}"/>
            </a:ext>
          </a:extLst>
        </xdr:cNvPr>
        <xdr:cNvSpPr txBox="1">
          <a:spLocks noChangeArrowheads="1"/>
        </xdr:cNvSpPr>
      </xdr:nvSpPr>
      <xdr:spPr bwMode="auto">
        <a:xfrm>
          <a:off x="10810875" y="376555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17</xdr:row>
      <xdr:rowOff>241300</xdr:rowOff>
    </xdr:from>
    <xdr:to>
      <xdr:col>7</xdr:col>
      <xdr:colOff>896540</xdr:colOff>
      <xdr:row>17</xdr:row>
      <xdr:rowOff>469900</xdr:rowOff>
    </xdr:to>
    <xdr:sp macro="" textlink="">
      <xdr:nvSpPr>
        <xdr:cNvPr id="239" name="Text Box 41">
          <a:extLst>
            <a:ext uri="{FF2B5EF4-FFF2-40B4-BE49-F238E27FC236}">
              <a16:creationId xmlns:a16="http://schemas.microsoft.com/office/drawing/2014/main" id="{0AB9F2C5-1821-40EB-A97D-4B4EBBAD66AF}"/>
            </a:ext>
          </a:extLst>
        </xdr:cNvPr>
        <xdr:cNvSpPr txBox="1">
          <a:spLocks noChangeArrowheads="1"/>
        </xdr:cNvSpPr>
      </xdr:nvSpPr>
      <xdr:spPr bwMode="auto">
        <a:xfrm>
          <a:off x="10810875" y="376555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894398</xdr:colOff>
      <xdr:row>19</xdr:row>
      <xdr:rowOff>434975</xdr:rowOff>
    </xdr:to>
    <xdr:sp macro="" textlink="">
      <xdr:nvSpPr>
        <xdr:cNvPr id="240" name="Text Box 41">
          <a:extLst>
            <a:ext uri="{FF2B5EF4-FFF2-40B4-BE49-F238E27FC236}">
              <a16:creationId xmlns:a16="http://schemas.microsoft.com/office/drawing/2014/main" id="{633815C7-B740-4F7C-AFA9-B5AC1C699136}"/>
            </a:ext>
          </a:extLst>
        </xdr:cNvPr>
        <xdr:cNvSpPr txBox="1">
          <a:spLocks noChangeArrowheads="1"/>
        </xdr:cNvSpPr>
      </xdr:nvSpPr>
      <xdr:spPr bwMode="auto">
        <a:xfrm>
          <a:off x="10810875" y="4699000"/>
          <a:ext cx="94298" cy="860425"/>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469900</xdr:rowOff>
    </xdr:to>
    <xdr:sp macro="" textlink="">
      <xdr:nvSpPr>
        <xdr:cNvPr id="241" name="Text Box 41">
          <a:extLst>
            <a:ext uri="{FF2B5EF4-FFF2-40B4-BE49-F238E27FC236}">
              <a16:creationId xmlns:a16="http://schemas.microsoft.com/office/drawing/2014/main" id="{C420E003-F47F-4A60-947A-13EFB5EDDA0D}"/>
            </a:ext>
          </a:extLst>
        </xdr:cNvPr>
        <xdr:cNvSpPr txBox="1">
          <a:spLocks noChangeArrowheads="1"/>
        </xdr:cNvSpPr>
      </xdr:nvSpPr>
      <xdr:spPr bwMode="auto">
        <a:xfrm>
          <a:off x="10810875" y="46990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469900</xdr:rowOff>
    </xdr:to>
    <xdr:sp macro="" textlink="">
      <xdr:nvSpPr>
        <xdr:cNvPr id="242" name="Text Box 41">
          <a:extLst>
            <a:ext uri="{FF2B5EF4-FFF2-40B4-BE49-F238E27FC236}">
              <a16:creationId xmlns:a16="http://schemas.microsoft.com/office/drawing/2014/main" id="{3BFC74EC-3D31-497B-8137-BA0D618FEB94}"/>
            </a:ext>
          </a:extLst>
        </xdr:cNvPr>
        <xdr:cNvSpPr txBox="1">
          <a:spLocks noChangeArrowheads="1"/>
        </xdr:cNvSpPr>
      </xdr:nvSpPr>
      <xdr:spPr bwMode="auto">
        <a:xfrm>
          <a:off x="10810875" y="46990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469900</xdr:rowOff>
    </xdr:to>
    <xdr:sp macro="" textlink="">
      <xdr:nvSpPr>
        <xdr:cNvPr id="243" name="Text Box 41">
          <a:extLst>
            <a:ext uri="{FF2B5EF4-FFF2-40B4-BE49-F238E27FC236}">
              <a16:creationId xmlns:a16="http://schemas.microsoft.com/office/drawing/2014/main" id="{F89B0284-5E79-4E49-8EF3-D4F69CE503C4}"/>
            </a:ext>
          </a:extLst>
        </xdr:cNvPr>
        <xdr:cNvSpPr txBox="1">
          <a:spLocks noChangeArrowheads="1"/>
        </xdr:cNvSpPr>
      </xdr:nvSpPr>
      <xdr:spPr bwMode="auto">
        <a:xfrm>
          <a:off x="10810875" y="46990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896540</xdr:colOff>
      <xdr:row>18</xdr:row>
      <xdr:rowOff>469900</xdr:rowOff>
    </xdr:to>
    <xdr:sp macro="" textlink="">
      <xdr:nvSpPr>
        <xdr:cNvPr id="244" name="Text Box 41">
          <a:extLst>
            <a:ext uri="{FF2B5EF4-FFF2-40B4-BE49-F238E27FC236}">
              <a16:creationId xmlns:a16="http://schemas.microsoft.com/office/drawing/2014/main" id="{73F72CEE-12A4-4B6F-A789-3AD6B08CB18C}"/>
            </a:ext>
          </a:extLst>
        </xdr:cNvPr>
        <xdr:cNvSpPr txBox="1">
          <a:spLocks noChangeArrowheads="1"/>
        </xdr:cNvSpPr>
      </xdr:nvSpPr>
      <xdr:spPr bwMode="auto">
        <a:xfrm>
          <a:off x="10810875" y="4699000"/>
          <a:ext cx="96440" cy="228600"/>
        </a:xfrm>
        <a:prstGeom prst="rect">
          <a:avLst/>
        </a:prstGeom>
        <a:noFill/>
        <a:ln>
          <a:noFill/>
        </a:ln>
      </xdr:spPr>
      <xdr:txBody>
        <a:bodyPr rtlCol="0"/>
        <a:lstStyle/>
        <a:p>
          <a:pPr algn="ctr"/>
          <a:endParaRPr lang="es-ES_tradnl"/>
        </a:p>
      </xdr:txBody>
    </xdr:sp>
    <xdr:clientData/>
  </xdr:twoCellAnchor>
  <xdr:twoCellAnchor editAs="oneCell">
    <xdr:from>
      <xdr:col>7</xdr:col>
      <xdr:colOff>854075</xdr:colOff>
      <xdr:row>18</xdr:row>
      <xdr:rowOff>241300</xdr:rowOff>
    </xdr:from>
    <xdr:to>
      <xdr:col>7</xdr:col>
      <xdr:colOff>966964</xdr:colOff>
      <xdr:row>19</xdr:row>
      <xdr:rowOff>523875</xdr:rowOff>
    </xdr:to>
    <xdr:sp macro="" textlink="">
      <xdr:nvSpPr>
        <xdr:cNvPr id="245" name="Text Box 41">
          <a:extLst>
            <a:ext uri="{FF2B5EF4-FFF2-40B4-BE49-F238E27FC236}">
              <a16:creationId xmlns:a16="http://schemas.microsoft.com/office/drawing/2014/main" id="{85E4D541-0216-4204-ADF4-6162C99C6F68}"/>
            </a:ext>
          </a:extLst>
        </xdr:cNvPr>
        <xdr:cNvSpPr txBox="1">
          <a:spLocks noChangeArrowheads="1"/>
        </xdr:cNvSpPr>
      </xdr:nvSpPr>
      <xdr:spPr bwMode="auto">
        <a:xfrm>
          <a:off x="108648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46" name="Text Box 41">
          <a:extLst>
            <a:ext uri="{FF2B5EF4-FFF2-40B4-BE49-F238E27FC236}">
              <a16:creationId xmlns:a16="http://schemas.microsoft.com/office/drawing/2014/main" id="{7BC5D4A9-3AAA-44CC-92BF-15F521728C0B}"/>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47" name="Text Box 41">
          <a:extLst>
            <a:ext uri="{FF2B5EF4-FFF2-40B4-BE49-F238E27FC236}">
              <a16:creationId xmlns:a16="http://schemas.microsoft.com/office/drawing/2014/main" id="{5D401AE2-67BC-4E2F-A5D0-48696B8B3FB4}"/>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48" name="Text Box 41">
          <a:extLst>
            <a:ext uri="{FF2B5EF4-FFF2-40B4-BE49-F238E27FC236}">
              <a16:creationId xmlns:a16="http://schemas.microsoft.com/office/drawing/2014/main" id="{4781CEF8-0306-4DE4-A767-4B57C4E1E86C}"/>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800100</xdr:colOff>
      <xdr:row>18</xdr:row>
      <xdr:rowOff>241300</xdr:rowOff>
    </xdr:from>
    <xdr:to>
      <xdr:col>7</xdr:col>
      <xdr:colOff>894398</xdr:colOff>
      <xdr:row>19</xdr:row>
      <xdr:rowOff>434975</xdr:rowOff>
    </xdr:to>
    <xdr:sp macro="" textlink="">
      <xdr:nvSpPr>
        <xdr:cNvPr id="249" name="Text Box 41">
          <a:extLst>
            <a:ext uri="{FF2B5EF4-FFF2-40B4-BE49-F238E27FC236}">
              <a16:creationId xmlns:a16="http://schemas.microsoft.com/office/drawing/2014/main" id="{46932B3A-FCB8-40F4-B959-57266EAB65DE}"/>
            </a:ext>
          </a:extLst>
        </xdr:cNvPr>
        <xdr:cNvSpPr txBox="1">
          <a:spLocks noChangeArrowheads="1"/>
        </xdr:cNvSpPr>
      </xdr:nvSpPr>
      <xdr:spPr bwMode="auto">
        <a:xfrm>
          <a:off x="10810875" y="4699000"/>
          <a:ext cx="94298" cy="860425"/>
        </a:xfrm>
        <a:prstGeom prst="rect">
          <a:avLst/>
        </a:prstGeom>
        <a:noFill/>
        <a:ln>
          <a:noFill/>
        </a:ln>
      </xdr:spPr>
      <xdr:txBody>
        <a:bodyPr rtlCol="0"/>
        <a:lstStyle/>
        <a:p>
          <a:pPr algn="ctr"/>
          <a:endParaRPr lang="es-ES_tradnl"/>
        </a:p>
      </xdr:txBody>
    </xdr:sp>
    <xdr:clientData/>
  </xdr:twoCellAnchor>
  <xdr:twoCellAnchor editAs="oneCell">
    <xdr:from>
      <xdr:col>7</xdr:col>
      <xdr:colOff>854075</xdr:colOff>
      <xdr:row>18</xdr:row>
      <xdr:rowOff>241300</xdr:rowOff>
    </xdr:from>
    <xdr:to>
      <xdr:col>7</xdr:col>
      <xdr:colOff>966964</xdr:colOff>
      <xdr:row>19</xdr:row>
      <xdr:rowOff>523875</xdr:rowOff>
    </xdr:to>
    <xdr:sp macro="" textlink="">
      <xdr:nvSpPr>
        <xdr:cNvPr id="250" name="Text Box 41">
          <a:extLst>
            <a:ext uri="{FF2B5EF4-FFF2-40B4-BE49-F238E27FC236}">
              <a16:creationId xmlns:a16="http://schemas.microsoft.com/office/drawing/2014/main" id="{FFB2F5AE-3F88-499F-9DDE-26E1546AA649}"/>
            </a:ext>
          </a:extLst>
        </xdr:cNvPr>
        <xdr:cNvSpPr txBox="1">
          <a:spLocks noChangeArrowheads="1"/>
        </xdr:cNvSpPr>
      </xdr:nvSpPr>
      <xdr:spPr bwMode="auto">
        <a:xfrm>
          <a:off x="108648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51" name="Text Box 41">
          <a:extLst>
            <a:ext uri="{FF2B5EF4-FFF2-40B4-BE49-F238E27FC236}">
              <a16:creationId xmlns:a16="http://schemas.microsoft.com/office/drawing/2014/main" id="{96496728-A960-4BE7-9DDB-95EA80FFB35D}"/>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52" name="Text Box 41">
          <a:extLst>
            <a:ext uri="{FF2B5EF4-FFF2-40B4-BE49-F238E27FC236}">
              <a16:creationId xmlns:a16="http://schemas.microsoft.com/office/drawing/2014/main" id="{17C60EB7-2120-4698-9DD0-D36DD3F9BF81}"/>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815975</xdr:colOff>
      <xdr:row>18</xdr:row>
      <xdr:rowOff>241300</xdr:rowOff>
    </xdr:from>
    <xdr:to>
      <xdr:col>7</xdr:col>
      <xdr:colOff>928864</xdr:colOff>
      <xdr:row>19</xdr:row>
      <xdr:rowOff>523875</xdr:rowOff>
    </xdr:to>
    <xdr:sp macro="" textlink="">
      <xdr:nvSpPr>
        <xdr:cNvPr id="253" name="Text Box 41">
          <a:extLst>
            <a:ext uri="{FF2B5EF4-FFF2-40B4-BE49-F238E27FC236}">
              <a16:creationId xmlns:a16="http://schemas.microsoft.com/office/drawing/2014/main" id="{703E739A-D436-4752-AD49-53BCC86A005F}"/>
            </a:ext>
          </a:extLst>
        </xdr:cNvPr>
        <xdr:cNvSpPr txBox="1">
          <a:spLocks noChangeArrowheads="1"/>
        </xdr:cNvSpPr>
      </xdr:nvSpPr>
      <xdr:spPr bwMode="auto">
        <a:xfrm>
          <a:off x="10826750" y="4699000"/>
          <a:ext cx="112889" cy="949325"/>
        </a:xfrm>
        <a:prstGeom prst="rect">
          <a:avLst/>
        </a:prstGeom>
        <a:noFill/>
        <a:ln>
          <a:noFill/>
        </a:ln>
      </xdr:spPr>
      <xdr:txBody>
        <a:bodyPr rtlCol="0"/>
        <a:lstStyle/>
        <a:p>
          <a:pPr algn="ctr"/>
          <a:endParaRPr lang="es-ES_tradnl"/>
        </a:p>
      </xdr:txBody>
    </xdr:sp>
    <xdr:clientData/>
  </xdr:twoCellAnchor>
  <xdr:twoCellAnchor editAs="oneCell">
    <xdr:from>
      <xdr:col>7</xdr:col>
      <xdr:colOff>828675</xdr:colOff>
      <xdr:row>19</xdr:row>
      <xdr:rowOff>238125</xdr:rowOff>
    </xdr:from>
    <xdr:to>
      <xdr:col>7</xdr:col>
      <xdr:colOff>933450</xdr:colOff>
      <xdr:row>19</xdr:row>
      <xdr:rowOff>466725</xdr:rowOff>
    </xdr:to>
    <xdr:sp macro="" textlink="">
      <xdr:nvSpPr>
        <xdr:cNvPr id="114992" name="Text Box 41">
          <a:extLst>
            <a:ext uri="{FF2B5EF4-FFF2-40B4-BE49-F238E27FC236}">
              <a16:creationId xmlns:a16="http://schemas.microsoft.com/office/drawing/2014/main" id="{F472AADB-4949-47DF-A9B1-8E8F6DD19EC6}"/>
            </a:ext>
          </a:extLst>
        </xdr:cNvPr>
        <xdr:cNvSpPr txBox="1">
          <a:spLocks noChangeArrowheads="1"/>
        </xdr:cNvSpPr>
      </xdr:nvSpPr>
      <xdr:spPr bwMode="auto">
        <a:xfrm>
          <a:off x="12734925" y="148304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3" name="Text Box 41">
          <a:extLst>
            <a:ext uri="{FF2B5EF4-FFF2-40B4-BE49-F238E27FC236}">
              <a16:creationId xmlns:a16="http://schemas.microsoft.com/office/drawing/2014/main" id="{B1E821C3-7140-4E32-8933-9C5E886BB864}"/>
            </a:ext>
          </a:extLst>
        </xdr:cNvPr>
        <xdr:cNvSpPr txBox="1">
          <a:spLocks noChangeArrowheads="1"/>
        </xdr:cNvSpPr>
      </xdr:nvSpPr>
      <xdr:spPr bwMode="auto">
        <a:xfrm>
          <a:off x="12706350" y="141636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4" name="Text Box 41">
          <a:extLst>
            <a:ext uri="{FF2B5EF4-FFF2-40B4-BE49-F238E27FC236}">
              <a16:creationId xmlns:a16="http://schemas.microsoft.com/office/drawing/2014/main" id="{CAC0FEF7-25A8-4FAD-9474-AAE4C38DD11A}"/>
            </a:ext>
          </a:extLst>
        </xdr:cNvPr>
        <xdr:cNvSpPr txBox="1">
          <a:spLocks noChangeArrowheads="1"/>
        </xdr:cNvSpPr>
      </xdr:nvSpPr>
      <xdr:spPr bwMode="auto">
        <a:xfrm>
          <a:off x="12706350" y="141636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4995" name="Text Box 41">
          <a:extLst>
            <a:ext uri="{FF2B5EF4-FFF2-40B4-BE49-F238E27FC236}">
              <a16:creationId xmlns:a16="http://schemas.microsoft.com/office/drawing/2014/main" id="{E9BD5EFF-A10B-4F2F-875C-78D26DE53259}"/>
            </a:ext>
          </a:extLst>
        </xdr:cNvPr>
        <xdr:cNvSpPr txBox="1">
          <a:spLocks noChangeArrowheads="1"/>
        </xdr:cNvSpPr>
      </xdr:nvSpPr>
      <xdr:spPr bwMode="auto">
        <a:xfrm>
          <a:off x="12706350" y="148304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4996" name="Text Box 41">
          <a:extLst>
            <a:ext uri="{FF2B5EF4-FFF2-40B4-BE49-F238E27FC236}">
              <a16:creationId xmlns:a16="http://schemas.microsoft.com/office/drawing/2014/main" id="{036D347C-0B4E-4010-A5E1-B3EC03A09776}"/>
            </a:ext>
          </a:extLst>
        </xdr:cNvPr>
        <xdr:cNvSpPr txBox="1">
          <a:spLocks noChangeArrowheads="1"/>
        </xdr:cNvSpPr>
      </xdr:nvSpPr>
      <xdr:spPr bwMode="auto">
        <a:xfrm>
          <a:off x="12706350" y="148304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7" name="Text Box 41">
          <a:extLst>
            <a:ext uri="{FF2B5EF4-FFF2-40B4-BE49-F238E27FC236}">
              <a16:creationId xmlns:a16="http://schemas.microsoft.com/office/drawing/2014/main" id="{2EE8C76A-DFDF-42E1-8AC2-E5209A7E6B90}"/>
            </a:ext>
          </a:extLst>
        </xdr:cNvPr>
        <xdr:cNvSpPr txBox="1">
          <a:spLocks noChangeArrowheads="1"/>
        </xdr:cNvSpPr>
      </xdr:nvSpPr>
      <xdr:spPr bwMode="auto">
        <a:xfrm>
          <a:off x="12706350" y="141636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4998" name="Text Box 41">
          <a:extLst>
            <a:ext uri="{FF2B5EF4-FFF2-40B4-BE49-F238E27FC236}">
              <a16:creationId xmlns:a16="http://schemas.microsoft.com/office/drawing/2014/main" id="{1EB12BB6-B908-451E-8CBB-CAE5903FA265}"/>
            </a:ext>
          </a:extLst>
        </xdr:cNvPr>
        <xdr:cNvSpPr txBox="1">
          <a:spLocks noChangeArrowheads="1"/>
        </xdr:cNvSpPr>
      </xdr:nvSpPr>
      <xdr:spPr bwMode="auto">
        <a:xfrm>
          <a:off x="12706350" y="141636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4999" name="Text Box 41">
          <a:extLst>
            <a:ext uri="{FF2B5EF4-FFF2-40B4-BE49-F238E27FC236}">
              <a16:creationId xmlns:a16="http://schemas.microsoft.com/office/drawing/2014/main" id="{3D7160A0-94DE-4A44-AFC6-81ADC1577639}"/>
            </a:ext>
          </a:extLst>
        </xdr:cNvPr>
        <xdr:cNvSpPr txBox="1">
          <a:spLocks noChangeArrowheads="1"/>
        </xdr:cNvSpPr>
      </xdr:nvSpPr>
      <xdr:spPr bwMode="auto">
        <a:xfrm>
          <a:off x="12706350" y="148304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18</xdr:row>
      <xdr:rowOff>561975</xdr:rowOff>
    </xdr:to>
    <xdr:sp macro="" textlink="">
      <xdr:nvSpPr>
        <xdr:cNvPr id="115000" name="Text Box 41">
          <a:extLst>
            <a:ext uri="{FF2B5EF4-FFF2-40B4-BE49-F238E27FC236}">
              <a16:creationId xmlns:a16="http://schemas.microsoft.com/office/drawing/2014/main" id="{6399DB3D-FC30-4F28-843C-6F90F219F0A6}"/>
            </a:ext>
          </a:extLst>
        </xdr:cNvPr>
        <xdr:cNvSpPr txBox="1">
          <a:spLocks noChangeArrowheads="1"/>
        </xdr:cNvSpPr>
      </xdr:nvSpPr>
      <xdr:spPr bwMode="auto">
        <a:xfrm>
          <a:off x="12706350" y="141636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5001" name="Text Box 41">
          <a:extLst>
            <a:ext uri="{FF2B5EF4-FFF2-40B4-BE49-F238E27FC236}">
              <a16:creationId xmlns:a16="http://schemas.microsoft.com/office/drawing/2014/main" id="{3B0C209E-E43B-4424-9E8D-8E0E7B0518E4}"/>
            </a:ext>
          </a:extLst>
        </xdr:cNvPr>
        <xdr:cNvSpPr txBox="1">
          <a:spLocks noChangeArrowheads="1"/>
        </xdr:cNvSpPr>
      </xdr:nvSpPr>
      <xdr:spPr bwMode="auto">
        <a:xfrm>
          <a:off x="12706350" y="148304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5002" name="Text Box 41">
          <a:extLst>
            <a:ext uri="{FF2B5EF4-FFF2-40B4-BE49-F238E27FC236}">
              <a16:creationId xmlns:a16="http://schemas.microsoft.com/office/drawing/2014/main" id="{E9B2AD7E-17BE-443A-9009-5CD6892E7380}"/>
            </a:ext>
          </a:extLst>
        </xdr:cNvPr>
        <xdr:cNvSpPr txBox="1">
          <a:spLocks noChangeArrowheads="1"/>
        </xdr:cNvSpPr>
      </xdr:nvSpPr>
      <xdr:spPr bwMode="auto">
        <a:xfrm>
          <a:off x="12706350" y="148304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5003" name="Text Box 41">
          <a:extLst>
            <a:ext uri="{FF2B5EF4-FFF2-40B4-BE49-F238E27FC236}">
              <a16:creationId xmlns:a16="http://schemas.microsoft.com/office/drawing/2014/main" id="{FF78A3E4-FC7C-4EBB-B927-437870ACD2BD}"/>
            </a:ext>
          </a:extLst>
        </xdr:cNvPr>
        <xdr:cNvSpPr txBox="1">
          <a:spLocks noChangeArrowheads="1"/>
        </xdr:cNvSpPr>
      </xdr:nvSpPr>
      <xdr:spPr bwMode="auto">
        <a:xfrm>
          <a:off x="12706350" y="148304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5004" name="Text Box 41">
          <a:extLst>
            <a:ext uri="{FF2B5EF4-FFF2-40B4-BE49-F238E27FC236}">
              <a16:creationId xmlns:a16="http://schemas.microsoft.com/office/drawing/2014/main" id="{C3CC0943-A1B3-474C-9740-599019676C6C}"/>
            </a:ext>
          </a:extLst>
        </xdr:cNvPr>
        <xdr:cNvSpPr txBox="1">
          <a:spLocks noChangeArrowheads="1"/>
        </xdr:cNvSpPr>
      </xdr:nvSpPr>
      <xdr:spPr bwMode="auto">
        <a:xfrm>
          <a:off x="12706350" y="148304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571500</xdr:rowOff>
    </xdr:to>
    <xdr:sp macro="" textlink="">
      <xdr:nvSpPr>
        <xdr:cNvPr id="115005" name="Text Box 41">
          <a:extLst>
            <a:ext uri="{FF2B5EF4-FFF2-40B4-BE49-F238E27FC236}">
              <a16:creationId xmlns:a16="http://schemas.microsoft.com/office/drawing/2014/main" id="{5130A113-9C2F-44E4-8CC7-AF4EB6791441}"/>
            </a:ext>
          </a:extLst>
        </xdr:cNvPr>
        <xdr:cNvSpPr txBox="1">
          <a:spLocks noChangeArrowheads="1"/>
        </xdr:cNvSpPr>
      </xdr:nvSpPr>
      <xdr:spPr bwMode="auto">
        <a:xfrm>
          <a:off x="12706350" y="148304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18</xdr:row>
      <xdr:rowOff>238125</xdr:rowOff>
    </xdr:from>
    <xdr:to>
      <xdr:col>7</xdr:col>
      <xdr:colOff>904875</xdr:colOff>
      <xdr:row>19</xdr:row>
      <xdr:rowOff>466725</xdr:rowOff>
    </xdr:to>
    <xdr:sp macro="" textlink="">
      <xdr:nvSpPr>
        <xdr:cNvPr id="115006" name="Text Box 41">
          <a:extLst>
            <a:ext uri="{FF2B5EF4-FFF2-40B4-BE49-F238E27FC236}">
              <a16:creationId xmlns:a16="http://schemas.microsoft.com/office/drawing/2014/main" id="{CA8DB59C-88C6-4B58-8912-2826C533907C}"/>
            </a:ext>
          </a:extLst>
        </xdr:cNvPr>
        <xdr:cNvSpPr txBox="1">
          <a:spLocks noChangeArrowheads="1"/>
        </xdr:cNvSpPr>
      </xdr:nvSpPr>
      <xdr:spPr bwMode="auto">
        <a:xfrm>
          <a:off x="12706350" y="14163675"/>
          <a:ext cx="1047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228600</xdr:rowOff>
    </xdr:from>
    <xdr:to>
      <xdr:col>7</xdr:col>
      <xdr:colOff>904875</xdr:colOff>
      <xdr:row>19</xdr:row>
      <xdr:rowOff>457200</xdr:rowOff>
    </xdr:to>
    <xdr:sp macro="" textlink="">
      <xdr:nvSpPr>
        <xdr:cNvPr id="115007" name="Text Box 41">
          <a:extLst>
            <a:ext uri="{FF2B5EF4-FFF2-40B4-BE49-F238E27FC236}">
              <a16:creationId xmlns:a16="http://schemas.microsoft.com/office/drawing/2014/main" id="{60782577-85E6-4854-8D7E-6D58447D80C7}"/>
            </a:ext>
          </a:extLst>
        </xdr:cNvPr>
        <xdr:cNvSpPr txBox="1">
          <a:spLocks noChangeArrowheads="1"/>
        </xdr:cNvSpPr>
      </xdr:nvSpPr>
      <xdr:spPr bwMode="auto">
        <a:xfrm>
          <a:off x="12706350" y="14820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5008" name="Text Box 41">
          <a:extLst>
            <a:ext uri="{FF2B5EF4-FFF2-40B4-BE49-F238E27FC236}">
              <a16:creationId xmlns:a16="http://schemas.microsoft.com/office/drawing/2014/main" id="{0BBD3A9F-E5B1-49F6-8B8C-C164F8C7500A}"/>
            </a:ext>
          </a:extLst>
        </xdr:cNvPr>
        <xdr:cNvSpPr txBox="1">
          <a:spLocks noChangeArrowheads="1"/>
        </xdr:cNvSpPr>
      </xdr:nvSpPr>
      <xdr:spPr bwMode="auto">
        <a:xfrm>
          <a:off x="12706350" y="148304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5009" name="Text Box 41">
          <a:extLst>
            <a:ext uri="{FF2B5EF4-FFF2-40B4-BE49-F238E27FC236}">
              <a16:creationId xmlns:a16="http://schemas.microsoft.com/office/drawing/2014/main" id="{A826AA13-0E37-4D08-9F51-50A9994ED4E7}"/>
            </a:ext>
          </a:extLst>
        </xdr:cNvPr>
        <xdr:cNvSpPr txBox="1">
          <a:spLocks noChangeArrowheads="1"/>
        </xdr:cNvSpPr>
      </xdr:nvSpPr>
      <xdr:spPr bwMode="auto">
        <a:xfrm>
          <a:off x="12706350" y="148304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5010" name="Text Box 41">
          <a:extLst>
            <a:ext uri="{FF2B5EF4-FFF2-40B4-BE49-F238E27FC236}">
              <a16:creationId xmlns:a16="http://schemas.microsoft.com/office/drawing/2014/main" id="{15C70E8D-9368-42A1-B181-ECB21A31D1EF}"/>
            </a:ext>
          </a:extLst>
        </xdr:cNvPr>
        <xdr:cNvSpPr txBox="1">
          <a:spLocks noChangeArrowheads="1"/>
        </xdr:cNvSpPr>
      </xdr:nvSpPr>
      <xdr:spPr bwMode="auto">
        <a:xfrm>
          <a:off x="12706350" y="148304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466725</xdr:rowOff>
    </xdr:to>
    <xdr:sp macro="" textlink="">
      <xdr:nvSpPr>
        <xdr:cNvPr id="115011" name="Text Box 41">
          <a:extLst>
            <a:ext uri="{FF2B5EF4-FFF2-40B4-BE49-F238E27FC236}">
              <a16:creationId xmlns:a16="http://schemas.microsoft.com/office/drawing/2014/main" id="{86816FFB-1DCC-44E1-836B-9AB9473BC352}"/>
            </a:ext>
          </a:extLst>
        </xdr:cNvPr>
        <xdr:cNvSpPr txBox="1">
          <a:spLocks noChangeArrowheads="1"/>
        </xdr:cNvSpPr>
      </xdr:nvSpPr>
      <xdr:spPr bwMode="auto">
        <a:xfrm>
          <a:off x="12706350" y="148304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933450</xdr:rowOff>
    </xdr:to>
    <xdr:sp macro="" textlink="">
      <xdr:nvSpPr>
        <xdr:cNvPr id="115012" name="Text Box 41">
          <a:extLst>
            <a:ext uri="{FF2B5EF4-FFF2-40B4-BE49-F238E27FC236}">
              <a16:creationId xmlns:a16="http://schemas.microsoft.com/office/drawing/2014/main" id="{E6747629-D11E-44A7-829F-FEF493934A51}"/>
            </a:ext>
          </a:extLst>
        </xdr:cNvPr>
        <xdr:cNvSpPr txBox="1">
          <a:spLocks noChangeArrowheads="1"/>
        </xdr:cNvSpPr>
      </xdr:nvSpPr>
      <xdr:spPr bwMode="auto">
        <a:xfrm>
          <a:off x="12706350" y="14830425"/>
          <a:ext cx="1047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3" name="Text Box 41">
          <a:extLst>
            <a:ext uri="{FF2B5EF4-FFF2-40B4-BE49-F238E27FC236}">
              <a16:creationId xmlns:a16="http://schemas.microsoft.com/office/drawing/2014/main" id="{CA0283FD-9543-4536-9C08-9509D0E06A39}"/>
            </a:ext>
          </a:extLst>
        </xdr:cNvPr>
        <xdr:cNvSpPr txBox="1">
          <a:spLocks noChangeArrowheads="1"/>
        </xdr:cNvSpPr>
      </xdr:nvSpPr>
      <xdr:spPr bwMode="auto">
        <a:xfrm>
          <a:off x="12706350" y="1483042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4" name="Text Box 41">
          <a:extLst>
            <a:ext uri="{FF2B5EF4-FFF2-40B4-BE49-F238E27FC236}">
              <a16:creationId xmlns:a16="http://schemas.microsoft.com/office/drawing/2014/main" id="{D70408A7-007B-463C-996F-285F92D9AA21}"/>
            </a:ext>
          </a:extLst>
        </xdr:cNvPr>
        <xdr:cNvSpPr txBox="1">
          <a:spLocks noChangeArrowheads="1"/>
        </xdr:cNvSpPr>
      </xdr:nvSpPr>
      <xdr:spPr bwMode="auto">
        <a:xfrm>
          <a:off x="12706350" y="1483042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5" name="Text Box 41">
          <a:extLst>
            <a:ext uri="{FF2B5EF4-FFF2-40B4-BE49-F238E27FC236}">
              <a16:creationId xmlns:a16="http://schemas.microsoft.com/office/drawing/2014/main" id="{0BFEA955-3930-4BEE-B885-2BAC370E33F1}"/>
            </a:ext>
          </a:extLst>
        </xdr:cNvPr>
        <xdr:cNvSpPr txBox="1">
          <a:spLocks noChangeArrowheads="1"/>
        </xdr:cNvSpPr>
      </xdr:nvSpPr>
      <xdr:spPr bwMode="auto">
        <a:xfrm>
          <a:off x="12706350" y="1483042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6" name="Text Box 41">
          <a:extLst>
            <a:ext uri="{FF2B5EF4-FFF2-40B4-BE49-F238E27FC236}">
              <a16:creationId xmlns:a16="http://schemas.microsoft.com/office/drawing/2014/main" id="{6680EC2C-230E-4DCF-A45E-2AB88AD4193D}"/>
            </a:ext>
          </a:extLst>
        </xdr:cNvPr>
        <xdr:cNvSpPr txBox="1">
          <a:spLocks noChangeArrowheads="1"/>
        </xdr:cNvSpPr>
      </xdr:nvSpPr>
      <xdr:spPr bwMode="auto">
        <a:xfrm>
          <a:off x="12706350" y="1483042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952500</xdr:rowOff>
    </xdr:to>
    <xdr:sp macro="" textlink="">
      <xdr:nvSpPr>
        <xdr:cNvPr id="115017" name="Text Box 41">
          <a:extLst>
            <a:ext uri="{FF2B5EF4-FFF2-40B4-BE49-F238E27FC236}">
              <a16:creationId xmlns:a16="http://schemas.microsoft.com/office/drawing/2014/main" id="{48314DB6-7B59-437B-AF01-6059763F20E9}"/>
            </a:ext>
          </a:extLst>
        </xdr:cNvPr>
        <xdr:cNvSpPr txBox="1">
          <a:spLocks noChangeArrowheads="1"/>
        </xdr:cNvSpPr>
      </xdr:nvSpPr>
      <xdr:spPr bwMode="auto">
        <a:xfrm>
          <a:off x="12706350" y="14830425"/>
          <a:ext cx="1047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20</xdr:row>
      <xdr:rowOff>238125</xdr:rowOff>
    </xdr:from>
    <xdr:to>
      <xdr:col>7</xdr:col>
      <xdr:colOff>933450</xdr:colOff>
      <xdr:row>20</xdr:row>
      <xdr:rowOff>466725</xdr:rowOff>
    </xdr:to>
    <xdr:sp macro="" textlink="">
      <xdr:nvSpPr>
        <xdr:cNvPr id="115018" name="Text Box 41">
          <a:extLst>
            <a:ext uri="{FF2B5EF4-FFF2-40B4-BE49-F238E27FC236}">
              <a16:creationId xmlns:a16="http://schemas.microsoft.com/office/drawing/2014/main" id="{024490A7-F1A3-4488-9554-22C1910751AD}"/>
            </a:ext>
          </a:extLst>
        </xdr:cNvPr>
        <xdr:cNvSpPr txBox="1">
          <a:spLocks noChangeArrowheads="1"/>
        </xdr:cNvSpPr>
      </xdr:nvSpPr>
      <xdr:spPr bwMode="auto">
        <a:xfrm>
          <a:off x="12734925"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19" name="Text Box 41">
          <a:extLst>
            <a:ext uri="{FF2B5EF4-FFF2-40B4-BE49-F238E27FC236}">
              <a16:creationId xmlns:a16="http://schemas.microsoft.com/office/drawing/2014/main" id="{804D46E6-7E53-4C7D-903B-BAB46B1090F9}"/>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20" name="Text Box 41">
          <a:extLst>
            <a:ext uri="{FF2B5EF4-FFF2-40B4-BE49-F238E27FC236}">
              <a16:creationId xmlns:a16="http://schemas.microsoft.com/office/drawing/2014/main" id="{917DCF92-38AD-4F69-8F0C-FA46577F74C9}"/>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21" name="Text Box 41">
          <a:extLst>
            <a:ext uri="{FF2B5EF4-FFF2-40B4-BE49-F238E27FC236}">
              <a16:creationId xmlns:a16="http://schemas.microsoft.com/office/drawing/2014/main" id="{A69F5DA7-B703-40AD-B19A-82A7CAC4B89B}"/>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22" name="Text Box 41">
          <a:extLst>
            <a:ext uri="{FF2B5EF4-FFF2-40B4-BE49-F238E27FC236}">
              <a16:creationId xmlns:a16="http://schemas.microsoft.com/office/drawing/2014/main" id="{ADB2EB35-5AA1-44DE-9A3B-570BCCFABB33}"/>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23" name="Text Box 41">
          <a:extLst>
            <a:ext uri="{FF2B5EF4-FFF2-40B4-BE49-F238E27FC236}">
              <a16:creationId xmlns:a16="http://schemas.microsoft.com/office/drawing/2014/main" id="{D5BDF6FE-4F12-4769-9E06-3B8DC625D349}"/>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24" name="Text Box 41">
          <a:extLst>
            <a:ext uri="{FF2B5EF4-FFF2-40B4-BE49-F238E27FC236}">
              <a16:creationId xmlns:a16="http://schemas.microsoft.com/office/drawing/2014/main" id="{55D83631-66A7-4BE7-ABF2-8180C2115839}"/>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25" name="Text Box 41">
          <a:extLst>
            <a:ext uri="{FF2B5EF4-FFF2-40B4-BE49-F238E27FC236}">
              <a16:creationId xmlns:a16="http://schemas.microsoft.com/office/drawing/2014/main" id="{BE5D3EF9-2FB4-418F-A6EC-CC32E3257018}"/>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26" name="Text Box 41">
          <a:extLst>
            <a:ext uri="{FF2B5EF4-FFF2-40B4-BE49-F238E27FC236}">
              <a16:creationId xmlns:a16="http://schemas.microsoft.com/office/drawing/2014/main" id="{0728FFC4-DBB6-4DFF-9AF9-E2427F0D68FB}"/>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27" name="Text Box 41">
          <a:extLst>
            <a:ext uri="{FF2B5EF4-FFF2-40B4-BE49-F238E27FC236}">
              <a16:creationId xmlns:a16="http://schemas.microsoft.com/office/drawing/2014/main" id="{91582663-766B-423E-AB51-61E7D93132C1}"/>
            </a:ext>
          </a:extLst>
        </xdr:cNvPr>
        <xdr:cNvSpPr txBox="1">
          <a:spLocks noChangeArrowheads="1"/>
        </xdr:cNvSpPr>
      </xdr:nvSpPr>
      <xdr:spPr bwMode="auto">
        <a:xfrm>
          <a:off x="12706350" y="18735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28" name="Text Box 41">
          <a:extLst>
            <a:ext uri="{FF2B5EF4-FFF2-40B4-BE49-F238E27FC236}">
              <a16:creationId xmlns:a16="http://schemas.microsoft.com/office/drawing/2014/main" id="{006167A7-58D4-4272-91EA-1D53FBFC3280}"/>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29" name="Text Box 41">
          <a:extLst>
            <a:ext uri="{FF2B5EF4-FFF2-40B4-BE49-F238E27FC236}">
              <a16:creationId xmlns:a16="http://schemas.microsoft.com/office/drawing/2014/main" id="{E072BDDD-EF51-47D1-875D-7444AF3B57B8}"/>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30" name="Text Box 41">
          <a:extLst>
            <a:ext uri="{FF2B5EF4-FFF2-40B4-BE49-F238E27FC236}">
              <a16:creationId xmlns:a16="http://schemas.microsoft.com/office/drawing/2014/main" id="{31600D43-046A-4ED2-8A81-E6703A834C81}"/>
            </a:ext>
          </a:extLst>
        </xdr:cNvPr>
        <xdr:cNvSpPr txBox="1">
          <a:spLocks noChangeArrowheads="1"/>
        </xdr:cNvSpPr>
      </xdr:nvSpPr>
      <xdr:spPr bwMode="auto">
        <a:xfrm>
          <a:off x="12706350" y="18735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31" name="Text Box 41">
          <a:extLst>
            <a:ext uri="{FF2B5EF4-FFF2-40B4-BE49-F238E27FC236}">
              <a16:creationId xmlns:a16="http://schemas.microsoft.com/office/drawing/2014/main" id="{274C28D5-0CB4-4397-9648-48917FE9FA5C}"/>
            </a:ext>
          </a:extLst>
        </xdr:cNvPr>
        <xdr:cNvSpPr txBox="1">
          <a:spLocks noChangeArrowheads="1"/>
        </xdr:cNvSpPr>
      </xdr:nvSpPr>
      <xdr:spPr bwMode="auto">
        <a:xfrm>
          <a:off x="12706350" y="18735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32" name="Text Box 41">
          <a:extLst>
            <a:ext uri="{FF2B5EF4-FFF2-40B4-BE49-F238E27FC236}">
              <a16:creationId xmlns:a16="http://schemas.microsoft.com/office/drawing/2014/main" id="{CD35B263-DE4C-417B-9590-1C2EF8F4021F}"/>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33" name="Text Box 41">
          <a:extLst>
            <a:ext uri="{FF2B5EF4-FFF2-40B4-BE49-F238E27FC236}">
              <a16:creationId xmlns:a16="http://schemas.microsoft.com/office/drawing/2014/main" id="{D0CFDC9B-5135-493C-99E2-D6974C65BC87}"/>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34" name="Text Box 41">
          <a:extLst>
            <a:ext uri="{FF2B5EF4-FFF2-40B4-BE49-F238E27FC236}">
              <a16:creationId xmlns:a16="http://schemas.microsoft.com/office/drawing/2014/main" id="{B7317E3D-2E01-4C81-A57E-09C11EF521A1}"/>
            </a:ext>
          </a:extLst>
        </xdr:cNvPr>
        <xdr:cNvSpPr txBox="1">
          <a:spLocks noChangeArrowheads="1"/>
        </xdr:cNvSpPr>
      </xdr:nvSpPr>
      <xdr:spPr bwMode="auto">
        <a:xfrm>
          <a:off x="12706350" y="18735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35" name="Text Box 41">
          <a:extLst>
            <a:ext uri="{FF2B5EF4-FFF2-40B4-BE49-F238E27FC236}">
              <a16:creationId xmlns:a16="http://schemas.microsoft.com/office/drawing/2014/main" id="{19594042-E968-44FC-A206-EEC730489233}"/>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36" name="Text Box 41">
          <a:extLst>
            <a:ext uri="{FF2B5EF4-FFF2-40B4-BE49-F238E27FC236}">
              <a16:creationId xmlns:a16="http://schemas.microsoft.com/office/drawing/2014/main" id="{65AD5AF7-70B3-403A-AFA1-2B88F6DE66E6}"/>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37" name="Text Box 41">
          <a:extLst>
            <a:ext uri="{FF2B5EF4-FFF2-40B4-BE49-F238E27FC236}">
              <a16:creationId xmlns:a16="http://schemas.microsoft.com/office/drawing/2014/main" id="{F1134D2F-A2F8-4114-821F-E83539B7758F}"/>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38" name="Text Box 41">
          <a:extLst>
            <a:ext uri="{FF2B5EF4-FFF2-40B4-BE49-F238E27FC236}">
              <a16:creationId xmlns:a16="http://schemas.microsoft.com/office/drawing/2014/main" id="{B0EDD9BD-8C2A-41F3-B8A3-62D38CDABDCD}"/>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39" name="Text Box 41">
          <a:extLst>
            <a:ext uri="{FF2B5EF4-FFF2-40B4-BE49-F238E27FC236}">
              <a16:creationId xmlns:a16="http://schemas.microsoft.com/office/drawing/2014/main" id="{00E6759C-5549-489D-8F86-0C2C6DEBDE82}"/>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20</xdr:row>
      <xdr:rowOff>238125</xdr:rowOff>
    </xdr:from>
    <xdr:to>
      <xdr:col>7</xdr:col>
      <xdr:colOff>933450</xdr:colOff>
      <xdr:row>20</xdr:row>
      <xdr:rowOff>466725</xdr:rowOff>
    </xdr:to>
    <xdr:sp macro="" textlink="">
      <xdr:nvSpPr>
        <xdr:cNvPr id="115040" name="Text Box 41">
          <a:extLst>
            <a:ext uri="{FF2B5EF4-FFF2-40B4-BE49-F238E27FC236}">
              <a16:creationId xmlns:a16="http://schemas.microsoft.com/office/drawing/2014/main" id="{6CD4BC72-E664-4A65-B308-981667E73490}"/>
            </a:ext>
          </a:extLst>
        </xdr:cNvPr>
        <xdr:cNvSpPr txBox="1">
          <a:spLocks noChangeArrowheads="1"/>
        </xdr:cNvSpPr>
      </xdr:nvSpPr>
      <xdr:spPr bwMode="auto">
        <a:xfrm>
          <a:off x="12734925"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41" name="Text Box 41">
          <a:extLst>
            <a:ext uri="{FF2B5EF4-FFF2-40B4-BE49-F238E27FC236}">
              <a16:creationId xmlns:a16="http://schemas.microsoft.com/office/drawing/2014/main" id="{174CF3A7-5CD6-4D28-AEA9-E2B228BA98FE}"/>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42" name="Text Box 41">
          <a:extLst>
            <a:ext uri="{FF2B5EF4-FFF2-40B4-BE49-F238E27FC236}">
              <a16:creationId xmlns:a16="http://schemas.microsoft.com/office/drawing/2014/main" id="{FA954653-757B-465B-A0FB-F3FB20F7DDDA}"/>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43" name="Text Box 41">
          <a:extLst>
            <a:ext uri="{FF2B5EF4-FFF2-40B4-BE49-F238E27FC236}">
              <a16:creationId xmlns:a16="http://schemas.microsoft.com/office/drawing/2014/main" id="{5DEBD90E-2400-4F3F-B6CC-ED1FA759BB2B}"/>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44" name="Text Box 41">
          <a:extLst>
            <a:ext uri="{FF2B5EF4-FFF2-40B4-BE49-F238E27FC236}">
              <a16:creationId xmlns:a16="http://schemas.microsoft.com/office/drawing/2014/main" id="{0364CFD4-FF40-437C-8C89-F83CA2F69049}"/>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45" name="Text Box 41">
          <a:extLst>
            <a:ext uri="{FF2B5EF4-FFF2-40B4-BE49-F238E27FC236}">
              <a16:creationId xmlns:a16="http://schemas.microsoft.com/office/drawing/2014/main" id="{986794C7-8735-4C2D-8C52-FB4BD5C6F7B1}"/>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46" name="Text Box 41">
          <a:extLst>
            <a:ext uri="{FF2B5EF4-FFF2-40B4-BE49-F238E27FC236}">
              <a16:creationId xmlns:a16="http://schemas.microsoft.com/office/drawing/2014/main" id="{5B593213-EC1B-440A-8B14-B9BD09799ED4}"/>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47" name="Text Box 41">
          <a:extLst>
            <a:ext uri="{FF2B5EF4-FFF2-40B4-BE49-F238E27FC236}">
              <a16:creationId xmlns:a16="http://schemas.microsoft.com/office/drawing/2014/main" id="{73695CC1-AA00-44C7-BEAF-8F8614C954B4}"/>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48" name="Text Box 41">
          <a:extLst>
            <a:ext uri="{FF2B5EF4-FFF2-40B4-BE49-F238E27FC236}">
              <a16:creationId xmlns:a16="http://schemas.microsoft.com/office/drawing/2014/main" id="{AAD51CD0-6F51-4B36-B4FC-F8031D579B0F}"/>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49" name="Text Box 41">
          <a:extLst>
            <a:ext uri="{FF2B5EF4-FFF2-40B4-BE49-F238E27FC236}">
              <a16:creationId xmlns:a16="http://schemas.microsoft.com/office/drawing/2014/main" id="{0A2F21FA-0BFB-431B-B168-EB1E875306DD}"/>
            </a:ext>
          </a:extLst>
        </xdr:cNvPr>
        <xdr:cNvSpPr txBox="1">
          <a:spLocks noChangeArrowheads="1"/>
        </xdr:cNvSpPr>
      </xdr:nvSpPr>
      <xdr:spPr bwMode="auto">
        <a:xfrm>
          <a:off x="12706350" y="18735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50" name="Text Box 41">
          <a:extLst>
            <a:ext uri="{FF2B5EF4-FFF2-40B4-BE49-F238E27FC236}">
              <a16:creationId xmlns:a16="http://schemas.microsoft.com/office/drawing/2014/main" id="{4E4FCC45-885F-4C0E-93E9-4BC0EFE8C1EC}"/>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51" name="Text Box 41">
          <a:extLst>
            <a:ext uri="{FF2B5EF4-FFF2-40B4-BE49-F238E27FC236}">
              <a16:creationId xmlns:a16="http://schemas.microsoft.com/office/drawing/2014/main" id="{0CEC21F6-E3DB-4023-BCC5-2A9B32E6C31E}"/>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52" name="Text Box 41">
          <a:extLst>
            <a:ext uri="{FF2B5EF4-FFF2-40B4-BE49-F238E27FC236}">
              <a16:creationId xmlns:a16="http://schemas.microsoft.com/office/drawing/2014/main" id="{0C6237CC-09CE-47FB-B061-4E5DEA7DEE98}"/>
            </a:ext>
          </a:extLst>
        </xdr:cNvPr>
        <xdr:cNvSpPr txBox="1">
          <a:spLocks noChangeArrowheads="1"/>
        </xdr:cNvSpPr>
      </xdr:nvSpPr>
      <xdr:spPr bwMode="auto">
        <a:xfrm>
          <a:off x="12706350" y="18735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53" name="Text Box 41">
          <a:extLst>
            <a:ext uri="{FF2B5EF4-FFF2-40B4-BE49-F238E27FC236}">
              <a16:creationId xmlns:a16="http://schemas.microsoft.com/office/drawing/2014/main" id="{E52AC425-D5EB-4E8B-B265-5438F262C461}"/>
            </a:ext>
          </a:extLst>
        </xdr:cNvPr>
        <xdr:cNvSpPr txBox="1">
          <a:spLocks noChangeArrowheads="1"/>
        </xdr:cNvSpPr>
      </xdr:nvSpPr>
      <xdr:spPr bwMode="auto">
        <a:xfrm>
          <a:off x="12706350" y="18735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54" name="Text Box 41">
          <a:extLst>
            <a:ext uri="{FF2B5EF4-FFF2-40B4-BE49-F238E27FC236}">
              <a16:creationId xmlns:a16="http://schemas.microsoft.com/office/drawing/2014/main" id="{D2FB9804-47E0-49DA-A54F-FAD445F77871}"/>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55" name="Text Box 41">
          <a:extLst>
            <a:ext uri="{FF2B5EF4-FFF2-40B4-BE49-F238E27FC236}">
              <a16:creationId xmlns:a16="http://schemas.microsoft.com/office/drawing/2014/main" id="{E29C84B0-C92D-4368-B377-17411AC403F7}"/>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466725</xdr:rowOff>
    </xdr:to>
    <xdr:sp macro="" textlink="">
      <xdr:nvSpPr>
        <xdr:cNvPr id="115056" name="Text Box 41">
          <a:extLst>
            <a:ext uri="{FF2B5EF4-FFF2-40B4-BE49-F238E27FC236}">
              <a16:creationId xmlns:a16="http://schemas.microsoft.com/office/drawing/2014/main" id="{16736474-EE87-4156-931D-C67EDDB4E0D4}"/>
            </a:ext>
          </a:extLst>
        </xdr:cNvPr>
        <xdr:cNvSpPr txBox="1">
          <a:spLocks noChangeArrowheads="1"/>
        </xdr:cNvSpPr>
      </xdr:nvSpPr>
      <xdr:spPr bwMode="auto">
        <a:xfrm>
          <a:off x="12706350" y="187356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57" name="Text Box 41">
          <a:extLst>
            <a:ext uri="{FF2B5EF4-FFF2-40B4-BE49-F238E27FC236}">
              <a16:creationId xmlns:a16="http://schemas.microsoft.com/office/drawing/2014/main" id="{9AFE4AEB-78C0-4B33-A530-74CE651867E6}"/>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58" name="Text Box 41">
          <a:extLst>
            <a:ext uri="{FF2B5EF4-FFF2-40B4-BE49-F238E27FC236}">
              <a16:creationId xmlns:a16="http://schemas.microsoft.com/office/drawing/2014/main" id="{D70E2D69-62F7-4F5C-A82E-60A98484A804}"/>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59" name="Text Box 41">
          <a:extLst>
            <a:ext uri="{FF2B5EF4-FFF2-40B4-BE49-F238E27FC236}">
              <a16:creationId xmlns:a16="http://schemas.microsoft.com/office/drawing/2014/main" id="{AC64B72F-4A34-4420-B4DF-FEA89271D2A3}"/>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60" name="Text Box 41">
          <a:extLst>
            <a:ext uri="{FF2B5EF4-FFF2-40B4-BE49-F238E27FC236}">
              <a16:creationId xmlns:a16="http://schemas.microsoft.com/office/drawing/2014/main" id="{C6536D24-2DDA-4A09-B87F-D8D7FC333AD6}"/>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61" name="Text Box 41">
          <a:extLst>
            <a:ext uri="{FF2B5EF4-FFF2-40B4-BE49-F238E27FC236}">
              <a16:creationId xmlns:a16="http://schemas.microsoft.com/office/drawing/2014/main" id="{367924D6-E5AC-4E3E-A953-4B06D9DD6CF3}"/>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20</xdr:row>
      <xdr:rowOff>238125</xdr:rowOff>
    </xdr:from>
    <xdr:to>
      <xdr:col>7</xdr:col>
      <xdr:colOff>933450</xdr:colOff>
      <xdr:row>20</xdr:row>
      <xdr:rowOff>466725</xdr:rowOff>
    </xdr:to>
    <xdr:sp macro="" textlink="">
      <xdr:nvSpPr>
        <xdr:cNvPr id="115062" name="Text Box 41">
          <a:extLst>
            <a:ext uri="{FF2B5EF4-FFF2-40B4-BE49-F238E27FC236}">
              <a16:creationId xmlns:a16="http://schemas.microsoft.com/office/drawing/2014/main" id="{2C9AB8E0-383F-4480-BE20-CA6AA1C1C794}"/>
            </a:ext>
          </a:extLst>
        </xdr:cNvPr>
        <xdr:cNvSpPr txBox="1">
          <a:spLocks noChangeArrowheads="1"/>
        </xdr:cNvSpPr>
      </xdr:nvSpPr>
      <xdr:spPr bwMode="auto">
        <a:xfrm>
          <a:off x="12734925"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3" name="Text Box 41">
          <a:extLst>
            <a:ext uri="{FF2B5EF4-FFF2-40B4-BE49-F238E27FC236}">
              <a16:creationId xmlns:a16="http://schemas.microsoft.com/office/drawing/2014/main" id="{B88690C8-6104-4F71-B612-BF45F2D47170}"/>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4" name="Text Box 41">
          <a:extLst>
            <a:ext uri="{FF2B5EF4-FFF2-40B4-BE49-F238E27FC236}">
              <a16:creationId xmlns:a16="http://schemas.microsoft.com/office/drawing/2014/main" id="{26E24732-6DBA-42F0-897B-E8F7183DDAF5}"/>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65" name="Text Box 41">
          <a:extLst>
            <a:ext uri="{FF2B5EF4-FFF2-40B4-BE49-F238E27FC236}">
              <a16:creationId xmlns:a16="http://schemas.microsoft.com/office/drawing/2014/main" id="{069667E2-7242-44C9-AB90-4EE1E08EB249}"/>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66" name="Text Box 41">
          <a:extLst>
            <a:ext uri="{FF2B5EF4-FFF2-40B4-BE49-F238E27FC236}">
              <a16:creationId xmlns:a16="http://schemas.microsoft.com/office/drawing/2014/main" id="{B8788CB9-DEA1-40A8-8C3F-9450C8E756B1}"/>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7" name="Text Box 41">
          <a:extLst>
            <a:ext uri="{FF2B5EF4-FFF2-40B4-BE49-F238E27FC236}">
              <a16:creationId xmlns:a16="http://schemas.microsoft.com/office/drawing/2014/main" id="{3D754C19-50AF-406F-B971-596960EDB5E9}"/>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68" name="Text Box 41">
          <a:extLst>
            <a:ext uri="{FF2B5EF4-FFF2-40B4-BE49-F238E27FC236}">
              <a16:creationId xmlns:a16="http://schemas.microsoft.com/office/drawing/2014/main" id="{5B9D3F34-2B6F-43FC-830F-F2EB792867B7}"/>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466725</xdr:rowOff>
    </xdr:to>
    <xdr:sp macro="" textlink="">
      <xdr:nvSpPr>
        <xdr:cNvPr id="115069" name="Text Box 41">
          <a:extLst>
            <a:ext uri="{FF2B5EF4-FFF2-40B4-BE49-F238E27FC236}">
              <a16:creationId xmlns:a16="http://schemas.microsoft.com/office/drawing/2014/main" id="{F49F9D53-3821-4DAA-BF85-3C6A4DB32C94}"/>
            </a:ext>
          </a:extLst>
        </xdr:cNvPr>
        <xdr:cNvSpPr txBox="1">
          <a:spLocks noChangeArrowheads="1"/>
        </xdr:cNvSpPr>
      </xdr:nvSpPr>
      <xdr:spPr bwMode="auto">
        <a:xfrm>
          <a:off x="12706350" y="173736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19</xdr:row>
      <xdr:rowOff>238125</xdr:rowOff>
    </xdr:from>
    <xdr:to>
      <xdr:col>7</xdr:col>
      <xdr:colOff>904875</xdr:colOff>
      <xdr:row>19</xdr:row>
      <xdr:rowOff>561975</xdr:rowOff>
    </xdr:to>
    <xdr:sp macro="" textlink="">
      <xdr:nvSpPr>
        <xdr:cNvPr id="115070" name="Text Box 41">
          <a:extLst>
            <a:ext uri="{FF2B5EF4-FFF2-40B4-BE49-F238E27FC236}">
              <a16:creationId xmlns:a16="http://schemas.microsoft.com/office/drawing/2014/main" id="{9BDB9FAB-82A9-422D-9056-9E87AABFF803}"/>
            </a:ext>
          </a:extLst>
        </xdr:cNvPr>
        <xdr:cNvSpPr txBox="1">
          <a:spLocks noChangeArrowheads="1"/>
        </xdr:cNvSpPr>
      </xdr:nvSpPr>
      <xdr:spPr bwMode="auto">
        <a:xfrm>
          <a:off x="12706350" y="1483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1228725</xdr:rowOff>
    </xdr:to>
    <xdr:sp macro="" textlink="">
      <xdr:nvSpPr>
        <xdr:cNvPr id="115071" name="Text Box 41">
          <a:extLst>
            <a:ext uri="{FF2B5EF4-FFF2-40B4-BE49-F238E27FC236}">
              <a16:creationId xmlns:a16="http://schemas.microsoft.com/office/drawing/2014/main" id="{089BD528-1809-45BE-BC82-087A3E93190E}"/>
            </a:ext>
          </a:extLst>
        </xdr:cNvPr>
        <xdr:cNvSpPr txBox="1">
          <a:spLocks noChangeArrowheads="1"/>
        </xdr:cNvSpPr>
      </xdr:nvSpPr>
      <xdr:spPr bwMode="auto">
        <a:xfrm>
          <a:off x="12706350" y="18735675"/>
          <a:ext cx="104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2" name="Text Box 41">
          <a:extLst>
            <a:ext uri="{FF2B5EF4-FFF2-40B4-BE49-F238E27FC236}">
              <a16:creationId xmlns:a16="http://schemas.microsoft.com/office/drawing/2014/main" id="{F37954DA-D63F-4562-BEA7-89F43015C3C0}"/>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3" name="Text Box 41">
          <a:extLst>
            <a:ext uri="{FF2B5EF4-FFF2-40B4-BE49-F238E27FC236}">
              <a16:creationId xmlns:a16="http://schemas.microsoft.com/office/drawing/2014/main" id="{6DD6ED71-D244-40AF-A8CE-2635D408E406}"/>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1228725</xdr:rowOff>
    </xdr:to>
    <xdr:sp macro="" textlink="">
      <xdr:nvSpPr>
        <xdr:cNvPr id="115074" name="Text Box 41">
          <a:extLst>
            <a:ext uri="{FF2B5EF4-FFF2-40B4-BE49-F238E27FC236}">
              <a16:creationId xmlns:a16="http://schemas.microsoft.com/office/drawing/2014/main" id="{75FF35F0-5111-4972-B233-BB3B8BF3735A}"/>
            </a:ext>
          </a:extLst>
        </xdr:cNvPr>
        <xdr:cNvSpPr txBox="1">
          <a:spLocks noChangeArrowheads="1"/>
        </xdr:cNvSpPr>
      </xdr:nvSpPr>
      <xdr:spPr bwMode="auto">
        <a:xfrm>
          <a:off x="12706350" y="18735675"/>
          <a:ext cx="104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1228725</xdr:rowOff>
    </xdr:to>
    <xdr:sp macro="" textlink="">
      <xdr:nvSpPr>
        <xdr:cNvPr id="115075" name="Text Box 41">
          <a:extLst>
            <a:ext uri="{FF2B5EF4-FFF2-40B4-BE49-F238E27FC236}">
              <a16:creationId xmlns:a16="http://schemas.microsoft.com/office/drawing/2014/main" id="{D51E710F-D852-49F7-9AA8-A32C27D088A9}"/>
            </a:ext>
          </a:extLst>
        </xdr:cNvPr>
        <xdr:cNvSpPr txBox="1">
          <a:spLocks noChangeArrowheads="1"/>
        </xdr:cNvSpPr>
      </xdr:nvSpPr>
      <xdr:spPr bwMode="auto">
        <a:xfrm>
          <a:off x="12706350" y="18735675"/>
          <a:ext cx="104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6" name="Text Box 41">
          <a:extLst>
            <a:ext uri="{FF2B5EF4-FFF2-40B4-BE49-F238E27FC236}">
              <a16:creationId xmlns:a16="http://schemas.microsoft.com/office/drawing/2014/main" id="{592A0925-2BEB-49F2-90D0-CCC396B9A352}"/>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7" name="Text Box 41">
          <a:extLst>
            <a:ext uri="{FF2B5EF4-FFF2-40B4-BE49-F238E27FC236}">
              <a16:creationId xmlns:a16="http://schemas.microsoft.com/office/drawing/2014/main" id="{F06BF297-5D22-4E06-85D0-A67ABEC575D6}"/>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21</xdr:row>
      <xdr:rowOff>238125</xdr:rowOff>
    </xdr:from>
    <xdr:to>
      <xdr:col>7</xdr:col>
      <xdr:colOff>904875</xdr:colOff>
      <xdr:row>21</xdr:row>
      <xdr:rowOff>1228725</xdr:rowOff>
    </xdr:to>
    <xdr:sp macro="" textlink="">
      <xdr:nvSpPr>
        <xdr:cNvPr id="115078" name="Text Box 41">
          <a:extLst>
            <a:ext uri="{FF2B5EF4-FFF2-40B4-BE49-F238E27FC236}">
              <a16:creationId xmlns:a16="http://schemas.microsoft.com/office/drawing/2014/main" id="{8279F66C-23A3-4206-B47E-C50285A4D3F9}"/>
            </a:ext>
          </a:extLst>
        </xdr:cNvPr>
        <xdr:cNvSpPr txBox="1">
          <a:spLocks noChangeArrowheads="1"/>
        </xdr:cNvSpPr>
      </xdr:nvSpPr>
      <xdr:spPr bwMode="auto">
        <a:xfrm>
          <a:off x="12706350" y="18735675"/>
          <a:ext cx="104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20</xdr:row>
      <xdr:rowOff>238125</xdr:rowOff>
    </xdr:from>
    <xdr:to>
      <xdr:col>7</xdr:col>
      <xdr:colOff>904875</xdr:colOff>
      <xdr:row>20</xdr:row>
      <xdr:rowOff>571500</xdr:rowOff>
    </xdr:to>
    <xdr:sp macro="" textlink="">
      <xdr:nvSpPr>
        <xdr:cNvPr id="115079" name="Text Box 41">
          <a:extLst>
            <a:ext uri="{FF2B5EF4-FFF2-40B4-BE49-F238E27FC236}">
              <a16:creationId xmlns:a16="http://schemas.microsoft.com/office/drawing/2014/main" id="{D22C8722-3C23-47F9-9FD8-51DB76FD769A}"/>
            </a:ext>
          </a:extLst>
        </xdr:cNvPr>
        <xdr:cNvSpPr txBox="1">
          <a:spLocks noChangeArrowheads="1"/>
        </xdr:cNvSpPr>
      </xdr:nvSpPr>
      <xdr:spPr bwMode="auto">
        <a:xfrm>
          <a:off x="12706350" y="173736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80" name="Text Box 41">
          <a:extLst>
            <a:ext uri="{FF2B5EF4-FFF2-40B4-BE49-F238E27FC236}">
              <a16:creationId xmlns:a16="http://schemas.microsoft.com/office/drawing/2014/main" id="{EE6364E3-8764-4CC5-BF57-342160BBA776}"/>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81" name="Text Box 41">
          <a:extLst>
            <a:ext uri="{FF2B5EF4-FFF2-40B4-BE49-F238E27FC236}">
              <a16:creationId xmlns:a16="http://schemas.microsoft.com/office/drawing/2014/main" id="{F988C93D-FFB2-450C-ABC5-BCDBFD6A0261}"/>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82" name="Text Box 41">
          <a:extLst>
            <a:ext uri="{FF2B5EF4-FFF2-40B4-BE49-F238E27FC236}">
              <a16:creationId xmlns:a16="http://schemas.microsoft.com/office/drawing/2014/main" id="{F494E0FC-60AB-456E-81F0-5742AE691D65}"/>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466725</xdr:rowOff>
    </xdr:to>
    <xdr:sp macro="" textlink="">
      <xdr:nvSpPr>
        <xdr:cNvPr id="115083" name="Text Box 41">
          <a:extLst>
            <a:ext uri="{FF2B5EF4-FFF2-40B4-BE49-F238E27FC236}">
              <a16:creationId xmlns:a16="http://schemas.microsoft.com/office/drawing/2014/main" id="{BB57BFC4-CBD6-40B8-A20C-C0BA98878AD0}"/>
            </a:ext>
          </a:extLst>
        </xdr:cNvPr>
        <xdr:cNvSpPr txBox="1">
          <a:spLocks noChangeArrowheads="1"/>
        </xdr:cNvSpPr>
      </xdr:nvSpPr>
      <xdr:spPr bwMode="auto">
        <a:xfrm>
          <a:off x="12706350" y="20097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20</xdr:row>
      <xdr:rowOff>0</xdr:rowOff>
    </xdr:from>
    <xdr:to>
      <xdr:col>7</xdr:col>
      <xdr:colOff>933450</xdr:colOff>
      <xdr:row>20</xdr:row>
      <xdr:rowOff>466725</xdr:rowOff>
    </xdr:to>
    <xdr:sp macro="" textlink="">
      <xdr:nvSpPr>
        <xdr:cNvPr id="115084" name="Text Box 41">
          <a:extLst>
            <a:ext uri="{FF2B5EF4-FFF2-40B4-BE49-F238E27FC236}">
              <a16:creationId xmlns:a16="http://schemas.microsoft.com/office/drawing/2014/main" id="{5A6F7CBE-CC0C-4016-A78F-C194E8425FEC}"/>
            </a:ext>
          </a:extLst>
        </xdr:cNvPr>
        <xdr:cNvSpPr txBox="1">
          <a:spLocks noChangeArrowheads="1"/>
        </xdr:cNvSpPr>
      </xdr:nvSpPr>
      <xdr:spPr bwMode="auto">
        <a:xfrm>
          <a:off x="12725400" y="17135475"/>
          <a:ext cx="1143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20</xdr:row>
      <xdr:rowOff>0</xdr:rowOff>
    </xdr:from>
    <xdr:to>
      <xdr:col>7</xdr:col>
      <xdr:colOff>933450</xdr:colOff>
      <xdr:row>20</xdr:row>
      <xdr:rowOff>476250</xdr:rowOff>
    </xdr:to>
    <xdr:sp macro="" textlink="">
      <xdr:nvSpPr>
        <xdr:cNvPr id="115085" name="Text Box 41">
          <a:extLst>
            <a:ext uri="{FF2B5EF4-FFF2-40B4-BE49-F238E27FC236}">
              <a16:creationId xmlns:a16="http://schemas.microsoft.com/office/drawing/2014/main" id="{E48C9E82-D3D5-420C-83B6-0ACF357C3424}"/>
            </a:ext>
          </a:extLst>
        </xdr:cNvPr>
        <xdr:cNvSpPr txBox="1">
          <a:spLocks noChangeArrowheads="1"/>
        </xdr:cNvSpPr>
      </xdr:nvSpPr>
      <xdr:spPr bwMode="auto">
        <a:xfrm>
          <a:off x="12725400" y="17135475"/>
          <a:ext cx="114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20</xdr:row>
      <xdr:rowOff>238125</xdr:rowOff>
    </xdr:from>
    <xdr:to>
      <xdr:col>7</xdr:col>
      <xdr:colOff>933450</xdr:colOff>
      <xdr:row>20</xdr:row>
      <xdr:rowOff>647700</xdr:rowOff>
    </xdr:to>
    <xdr:sp macro="" textlink="">
      <xdr:nvSpPr>
        <xdr:cNvPr id="115086" name="Text Box 41">
          <a:extLst>
            <a:ext uri="{FF2B5EF4-FFF2-40B4-BE49-F238E27FC236}">
              <a16:creationId xmlns:a16="http://schemas.microsoft.com/office/drawing/2014/main" id="{25CAA0A9-687F-4815-9364-C2E35AFF1E4E}"/>
            </a:ext>
          </a:extLst>
        </xdr:cNvPr>
        <xdr:cNvSpPr txBox="1">
          <a:spLocks noChangeArrowheads="1"/>
        </xdr:cNvSpPr>
      </xdr:nvSpPr>
      <xdr:spPr bwMode="auto">
        <a:xfrm>
          <a:off x="12725400" y="17373600"/>
          <a:ext cx="1143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21</xdr:row>
      <xdr:rowOff>238125</xdr:rowOff>
    </xdr:from>
    <xdr:to>
      <xdr:col>7</xdr:col>
      <xdr:colOff>933450</xdr:colOff>
      <xdr:row>21</xdr:row>
      <xdr:rowOff>1314450</xdr:rowOff>
    </xdr:to>
    <xdr:sp macro="" textlink="">
      <xdr:nvSpPr>
        <xdr:cNvPr id="115087" name="Text Box 41">
          <a:extLst>
            <a:ext uri="{FF2B5EF4-FFF2-40B4-BE49-F238E27FC236}">
              <a16:creationId xmlns:a16="http://schemas.microsoft.com/office/drawing/2014/main" id="{3C381861-7937-4E8C-B538-5DC4A6A704C7}"/>
            </a:ext>
          </a:extLst>
        </xdr:cNvPr>
        <xdr:cNvSpPr txBox="1">
          <a:spLocks noChangeArrowheads="1"/>
        </xdr:cNvSpPr>
      </xdr:nvSpPr>
      <xdr:spPr bwMode="auto">
        <a:xfrm>
          <a:off x="12725400" y="18735675"/>
          <a:ext cx="114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22</xdr:row>
      <xdr:rowOff>238125</xdr:rowOff>
    </xdr:from>
    <xdr:to>
      <xdr:col>7</xdr:col>
      <xdr:colOff>933450</xdr:colOff>
      <xdr:row>22</xdr:row>
      <xdr:rowOff>561975</xdr:rowOff>
    </xdr:to>
    <xdr:sp macro="" textlink="">
      <xdr:nvSpPr>
        <xdr:cNvPr id="115088" name="Text Box 41">
          <a:extLst>
            <a:ext uri="{FF2B5EF4-FFF2-40B4-BE49-F238E27FC236}">
              <a16:creationId xmlns:a16="http://schemas.microsoft.com/office/drawing/2014/main" id="{70B5A243-4404-4CA5-8FC5-360339DDDA2F}"/>
            </a:ext>
          </a:extLst>
        </xdr:cNvPr>
        <xdr:cNvSpPr txBox="1">
          <a:spLocks noChangeArrowheads="1"/>
        </xdr:cNvSpPr>
      </xdr:nvSpPr>
      <xdr:spPr bwMode="auto">
        <a:xfrm>
          <a:off x="12725400" y="20097750"/>
          <a:ext cx="114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22</xdr:row>
      <xdr:rowOff>238125</xdr:rowOff>
    </xdr:from>
    <xdr:to>
      <xdr:col>7</xdr:col>
      <xdr:colOff>933450</xdr:colOff>
      <xdr:row>22</xdr:row>
      <xdr:rowOff>561975</xdr:rowOff>
    </xdr:to>
    <xdr:sp macro="" textlink="">
      <xdr:nvSpPr>
        <xdr:cNvPr id="115089" name="Text Box 41">
          <a:extLst>
            <a:ext uri="{FF2B5EF4-FFF2-40B4-BE49-F238E27FC236}">
              <a16:creationId xmlns:a16="http://schemas.microsoft.com/office/drawing/2014/main" id="{114F29AB-5698-4829-86C6-616C92103BEB}"/>
            </a:ext>
          </a:extLst>
        </xdr:cNvPr>
        <xdr:cNvSpPr txBox="1">
          <a:spLocks noChangeArrowheads="1"/>
        </xdr:cNvSpPr>
      </xdr:nvSpPr>
      <xdr:spPr bwMode="auto">
        <a:xfrm>
          <a:off x="12725400" y="20097750"/>
          <a:ext cx="114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22</xdr:row>
      <xdr:rowOff>238125</xdr:rowOff>
    </xdr:from>
    <xdr:to>
      <xdr:col>7</xdr:col>
      <xdr:colOff>933450</xdr:colOff>
      <xdr:row>22</xdr:row>
      <xdr:rowOff>561975</xdr:rowOff>
    </xdr:to>
    <xdr:sp macro="" textlink="">
      <xdr:nvSpPr>
        <xdr:cNvPr id="115090" name="Text Box 41">
          <a:extLst>
            <a:ext uri="{FF2B5EF4-FFF2-40B4-BE49-F238E27FC236}">
              <a16:creationId xmlns:a16="http://schemas.microsoft.com/office/drawing/2014/main" id="{05256EBC-A092-45E1-A369-6A941C263BF3}"/>
            </a:ext>
          </a:extLst>
        </xdr:cNvPr>
        <xdr:cNvSpPr txBox="1">
          <a:spLocks noChangeArrowheads="1"/>
        </xdr:cNvSpPr>
      </xdr:nvSpPr>
      <xdr:spPr bwMode="auto">
        <a:xfrm>
          <a:off x="12725400" y="20097750"/>
          <a:ext cx="114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819150</xdr:colOff>
      <xdr:row>22</xdr:row>
      <xdr:rowOff>238125</xdr:rowOff>
    </xdr:from>
    <xdr:to>
      <xdr:col>7</xdr:col>
      <xdr:colOff>933450</xdr:colOff>
      <xdr:row>22</xdr:row>
      <xdr:rowOff>561975</xdr:rowOff>
    </xdr:to>
    <xdr:sp macro="" textlink="">
      <xdr:nvSpPr>
        <xdr:cNvPr id="115091" name="Text Box 41">
          <a:extLst>
            <a:ext uri="{FF2B5EF4-FFF2-40B4-BE49-F238E27FC236}">
              <a16:creationId xmlns:a16="http://schemas.microsoft.com/office/drawing/2014/main" id="{C0E3A500-EA40-4E8D-B0F2-D369D7B9FF24}"/>
            </a:ext>
          </a:extLst>
        </xdr:cNvPr>
        <xdr:cNvSpPr txBox="1">
          <a:spLocks noChangeArrowheads="1"/>
        </xdr:cNvSpPr>
      </xdr:nvSpPr>
      <xdr:spPr bwMode="auto">
        <a:xfrm>
          <a:off x="12725400" y="20097750"/>
          <a:ext cx="114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23</xdr:row>
      <xdr:rowOff>247650</xdr:rowOff>
    </xdr:from>
    <xdr:to>
      <xdr:col>7</xdr:col>
      <xdr:colOff>933450</xdr:colOff>
      <xdr:row>23</xdr:row>
      <xdr:rowOff>476250</xdr:rowOff>
    </xdr:to>
    <xdr:sp macro="" textlink="">
      <xdr:nvSpPr>
        <xdr:cNvPr id="115092" name="Text Box 41">
          <a:extLst>
            <a:ext uri="{FF2B5EF4-FFF2-40B4-BE49-F238E27FC236}">
              <a16:creationId xmlns:a16="http://schemas.microsoft.com/office/drawing/2014/main" id="{C48F8C1E-2A83-48BF-B9DB-A025BD9C2E5F}"/>
            </a:ext>
          </a:extLst>
        </xdr:cNvPr>
        <xdr:cNvSpPr txBox="1">
          <a:spLocks noChangeArrowheads="1"/>
        </xdr:cNvSpPr>
      </xdr:nvSpPr>
      <xdr:spPr bwMode="auto">
        <a:xfrm>
          <a:off x="12734925" y="21469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3" name="Text Box 41">
          <a:extLst>
            <a:ext uri="{FF2B5EF4-FFF2-40B4-BE49-F238E27FC236}">
              <a16:creationId xmlns:a16="http://schemas.microsoft.com/office/drawing/2014/main" id="{67A3F0FD-832B-4100-BE0B-CE80AC121BC6}"/>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4" name="Text Box 41">
          <a:extLst>
            <a:ext uri="{FF2B5EF4-FFF2-40B4-BE49-F238E27FC236}">
              <a16:creationId xmlns:a16="http://schemas.microsoft.com/office/drawing/2014/main" id="{5C5ED22A-59E7-43CE-B3FF-E8C14BA6C412}"/>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476250</xdr:rowOff>
    </xdr:to>
    <xdr:sp macro="" textlink="">
      <xdr:nvSpPr>
        <xdr:cNvPr id="115095" name="Text Box 41">
          <a:extLst>
            <a:ext uri="{FF2B5EF4-FFF2-40B4-BE49-F238E27FC236}">
              <a16:creationId xmlns:a16="http://schemas.microsoft.com/office/drawing/2014/main" id="{098B5B86-3901-4EE6-83D5-1BE269ECBF5E}"/>
            </a:ext>
          </a:extLst>
        </xdr:cNvPr>
        <xdr:cNvSpPr txBox="1">
          <a:spLocks noChangeArrowheads="1"/>
        </xdr:cNvSpPr>
      </xdr:nvSpPr>
      <xdr:spPr bwMode="auto">
        <a:xfrm>
          <a:off x="12706350" y="21469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476250</xdr:rowOff>
    </xdr:to>
    <xdr:sp macro="" textlink="">
      <xdr:nvSpPr>
        <xdr:cNvPr id="115096" name="Text Box 41">
          <a:extLst>
            <a:ext uri="{FF2B5EF4-FFF2-40B4-BE49-F238E27FC236}">
              <a16:creationId xmlns:a16="http://schemas.microsoft.com/office/drawing/2014/main" id="{1EC8D583-237F-4BC6-878C-15773B7D057A}"/>
            </a:ext>
          </a:extLst>
        </xdr:cNvPr>
        <xdr:cNvSpPr txBox="1">
          <a:spLocks noChangeArrowheads="1"/>
        </xdr:cNvSpPr>
      </xdr:nvSpPr>
      <xdr:spPr bwMode="auto">
        <a:xfrm>
          <a:off x="12706350" y="21469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7" name="Text Box 41">
          <a:extLst>
            <a:ext uri="{FF2B5EF4-FFF2-40B4-BE49-F238E27FC236}">
              <a16:creationId xmlns:a16="http://schemas.microsoft.com/office/drawing/2014/main" id="{87B078CE-E5FE-453F-A33B-3A519005F6A3}"/>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098" name="Text Box 41">
          <a:extLst>
            <a:ext uri="{FF2B5EF4-FFF2-40B4-BE49-F238E27FC236}">
              <a16:creationId xmlns:a16="http://schemas.microsoft.com/office/drawing/2014/main" id="{9EA79F9A-943E-4652-9584-80133EAE8B5F}"/>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476250</xdr:rowOff>
    </xdr:to>
    <xdr:sp macro="" textlink="">
      <xdr:nvSpPr>
        <xdr:cNvPr id="115099" name="Text Box 41">
          <a:extLst>
            <a:ext uri="{FF2B5EF4-FFF2-40B4-BE49-F238E27FC236}">
              <a16:creationId xmlns:a16="http://schemas.microsoft.com/office/drawing/2014/main" id="{1FA557F1-EDBB-4975-B5B1-D84D9F69613B}"/>
            </a:ext>
          </a:extLst>
        </xdr:cNvPr>
        <xdr:cNvSpPr txBox="1">
          <a:spLocks noChangeArrowheads="1"/>
        </xdr:cNvSpPr>
      </xdr:nvSpPr>
      <xdr:spPr bwMode="auto">
        <a:xfrm>
          <a:off x="12706350" y="214693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0" name="Text Box 41">
          <a:extLst>
            <a:ext uri="{FF2B5EF4-FFF2-40B4-BE49-F238E27FC236}">
              <a16:creationId xmlns:a16="http://schemas.microsoft.com/office/drawing/2014/main" id="{D08A6A95-7471-4E89-90A2-C81BB88CFB62}"/>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101" name="Text Box 41">
          <a:extLst>
            <a:ext uri="{FF2B5EF4-FFF2-40B4-BE49-F238E27FC236}">
              <a16:creationId xmlns:a16="http://schemas.microsoft.com/office/drawing/2014/main" id="{1EA2D999-3CF6-43A6-BE61-45B4C3893C68}"/>
            </a:ext>
          </a:extLst>
        </xdr:cNvPr>
        <xdr:cNvSpPr txBox="1">
          <a:spLocks noChangeArrowheads="1"/>
        </xdr:cNvSpPr>
      </xdr:nvSpPr>
      <xdr:spPr bwMode="auto">
        <a:xfrm>
          <a:off x="12706350" y="214693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102" name="Text Box 41">
          <a:extLst>
            <a:ext uri="{FF2B5EF4-FFF2-40B4-BE49-F238E27FC236}">
              <a16:creationId xmlns:a16="http://schemas.microsoft.com/office/drawing/2014/main" id="{15D3B6AE-84E0-48F9-A11E-2B4D2D8629AE}"/>
            </a:ext>
          </a:extLst>
        </xdr:cNvPr>
        <xdr:cNvSpPr txBox="1">
          <a:spLocks noChangeArrowheads="1"/>
        </xdr:cNvSpPr>
      </xdr:nvSpPr>
      <xdr:spPr bwMode="auto">
        <a:xfrm>
          <a:off x="12706350" y="214693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103" name="Text Box 41">
          <a:extLst>
            <a:ext uri="{FF2B5EF4-FFF2-40B4-BE49-F238E27FC236}">
              <a16:creationId xmlns:a16="http://schemas.microsoft.com/office/drawing/2014/main" id="{8D7A527F-8B5D-4E39-AD98-A812BF6579E7}"/>
            </a:ext>
          </a:extLst>
        </xdr:cNvPr>
        <xdr:cNvSpPr txBox="1">
          <a:spLocks noChangeArrowheads="1"/>
        </xdr:cNvSpPr>
      </xdr:nvSpPr>
      <xdr:spPr bwMode="auto">
        <a:xfrm>
          <a:off x="12706350" y="214693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104" name="Text Box 41">
          <a:extLst>
            <a:ext uri="{FF2B5EF4-FFF2-40B4-BE49-F238E27FC236}">
              <a16:creationId xmlns:a16="http://schemas.microsoft.com/office/drawing/2014/main" id="{CA231901-1E7A-416F-BFA4-F4360C3C22A9}"/>
            </a:ext>
          </a:extLst>
        </xdr:cNvPr>
        <xdr:cNvSpPr txBox="1">
          <a:spLocks noChangeArrowheads="1"/>
        </xdr:cNvSpPr>
      </xdr:nvSpPr>
      <xdr:spPr bwMode="auto">
        <a:xfrm>
          <a:off x="12706350" y="214693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590550</xdr:rowOff>
    </xdr:to>
    <xdr:sp macro="" textlink="">
      <xdr:nvSpPr>
        <xdr:cNvPr id="115105" name="Text Box 41">
          <a:extLst>
            <a:ext uri="{FF2B5EF4-FFF2-40B4-BE49-F238E27FC236}">
              <a16:creationId xmlns:a16="http://schemas.microsoft.com/office/drawing/2014/main" id="{D5B5A550-3822-4DB9-9452-306237BA3E11}"/>
            </a:ext>
          </a:extLst>
        </xdr:cNvPr>
        <xdr:cNvSpPr txBox="1">
          <a:spLocks noChangeArrowheads="1"/>
        </xdr:cNvSpPr>
      </xdr:nvSpPr>
      <xdr:spPr bwMode="auto">
        <a:xfrm>
          <a:off x="12706350" y="2146935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6" name="Text Box 41">
          <a:extLst>
            <a:ext uri="{FF2B5EF4-FFF2-40B4-BE49-F238E27FC236}">
              <a16:creationId xmlns:a16="http://schemas.microsoft.com/office/drawing/2014/main" id="{4AA18F67-7509-41FD-B915-566DFA1D207B}"/>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7" name="Text Box 41">
          <a:extLst>
            <a:ext uri="{FF2B5EF4-FFF2-40B4-BE49-F238E27FC236}">
              <a16:creationId xmlns:a16="http://schemas.microsoft.com/office/drawing/2014/main" id="{CF87F375-81E2-4BC6-A7D2-0D7E26B7C183}"/>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8" name="Text Box 41">
          <a:extLst>
            <a:ext uri="{FF2B5EF4-FFF2-40B4-BE49-F238E27FC236}">
              <a16:creationId xmlns:a16="http://schemas.microsoft.com/office/drawing/2014/main" id="{9A8A4CA0-58C1-419A-91DE-2198701D4C57}"/>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09" name="Text Box 41">
          <a:extLst>
            <a:ext uri="{FF2B5EF4-FFF2-40B4-BE49-F238E27FC236}">
              <a16:creationId xmlns:a16="http://schemas.microsoft.com/office/drawing/2014/main" id="{10556451-5AA8-4765-86BC-8AC4DD1A850E}"/>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22</xdr:row>
      <xdr:rowOff>238125</xdr:rowOff>
    </xdr:from>
    <xdr:to>
      <xdr:col>7</xdr:col>
      <xdr:colOff>904875</xdr:colOff>
      <xdr:row>22</xdr:row>
      <xdr:rowOff>561975</xdr:rowOff>
    </xdr:to>
    <xdr:sp macro="" textlink="">
      <xdr:nvSpPr>
        <xdr:cNvPr id="115110" name="Text Box 41">
          <a:extLst>
            <a:ext uri="{FF2B5EF4-FFF2-40B4-BE49-F238E27FC236}">
              <a16:creationId xmlns:a16="http://schemas.microsoft.com/office/drawing/2014/main" id="{1481E185-7EC8-4439-BE52-95F015249AC6}"/>
            </a:ext>
          </a:extLst>
        </xdr:cNvPr>
        <xdr:cNvSpPr txBox="1">
          <a:spLocks noChangeArrowheads="1"/>
        </xdr:cNvSpPr>
      </xdr:nvSpPr>
      <xdr:spPr bwMode="auto">
        <a:xfrm>
          <a:off x="12706350" y="20097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24</xdr:row>
      <xdr:rowOff>238125</xdr:rowOff>
    </xdr:from>
    <xdr:to>
      <xdr:col>7</xdr:col>
      <xdr:colOff>933450</xdr:colOff>
      <xdr:row>24</xdr:row>
      <xdr:rowOff>466725</xdr:rowOff>
    </xdr:to>
    <xdr:sp macro="" textlink="">
      <xdr:nvSpPr>
        <xdr:cNvPr id="115111" name="Text Box 41">
          <a:extLst>
            <a:ext uri="{FF2B5EF4-FFF2-40B4-BE49-F238E27FC236}">
              <a16:creationId xmlns:a16="http://schemas.microsoft.com/office/drawing/2014/main" id="{D6418AAD-98E7-4D36-A206-FB3CEC1E0364}"/>
            </a:ext>
          </a:extLst>
        </xdr:cNvPr>
        <xdr:cNvSpPr txBox="1">
          <a:spLocks noChangeArrowheads="1"/>
        </xdr:cNvSpPr>
      </xdr:nvSpPr>
      <xdr:spPr bwMode="auto">
        <a:xfrm>
          <a:off x="12734925" y="245840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2" name="Text Box 41">
          <a:extLst>
            <a:ext uri="{FF2B5EF4-FFF2-40B4-BE49-F238E27FC236}">
              <a16:creationId xmlns:a16="http://schemas.microsoft.com/office/drawing/2014/main" id="{72B29AC9-3C57-47F9-8125-3464536553C5}"/>
            </a:ext>
          </a:extLst>
        </xdr:cNvPr>
        <xdr:cNvSpPr txBox="1">
          <a:spLocks noChangeArrowheads="1"/>
        </xdr:cNvSpPr>
      </xdr:nvSpPr>
      <xdr:spPr bwMode="auto">
        <a:xfrm>
          <a:off x="12706350" y="21469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3" name="Text Box 41">
          <a:extLst>
            <a:ext uri="{FF2B5EF4-FFF2-40B4-BE49-F238E27FC236}">
              <a16:creationId xmlns:a16="http://schemas.microsoft.com/office/drawing/2014/main" id="{27BDA4EC-B8C1-4EBF-A839-40302B6268DD}"/>
            </a:ext>
          </a:extLst>
        </xdr:cNvPr>
        <xdr:cNvSpPr txBox="1">
          <a:spLocks noChangeArrowheads="1"/>
        </xdr:cNvSpPr>
      </xdr:nvSpPr>
      <xdr:spPr bwMode="auto">
        <a:xfrm>
          <a:off x="12706350" y="21469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466725</xdr:rowOff>
    </xdr:to>
    <xdr:sp macro="" textlink="">
      <xdr:nvSpPr>
        <xdr:cNvPr id="115114" name="Text Box 41">
          <a:extLst>
            <a:ext uri="{FF2B5EF4-FFF2-40B4-BE49-F238E27FC236}">
              <a16:creationId xmlns:a16="http://schemas.microsoft.com/office/drawing/2014/main" id="{5A42BE4E-E333-45E5-8562-3CB8C85D515C}"/>
            </a:ext>
          </a:extLst>
        </xdr:cNvPr>
        <xdr:cNvSpPr txBox="1">
          <a:spLocks noChangeArrowheads="1"/>
        </xdr:cNvSpPr>
      </xdr:nvSpPr>
      <xdr:spPr bwMode="auto">
        <a:xfrm>
          <a:off x="12706350" y="245840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466725</xdr:rowOff>
    </xdr:to>
    <xdr:sp macro="" textlink="">
      <xdr:nvSpPr>
        <xdr:cNvPr id="115115" name="Text Box 41">
          <a:extLst>
            <a:ext uri="{FF2B5EF4-FFF2-40B4-BE49-F238E27FC236}">
              <a16:creationId xmlns:a16="http://schemas.microsoft.com/office/drawing/2014/main" id="{091171C4-F53E-48C3-867A-4F87441BD686}"/>
            </a:ext>
          </a:extLst>
        </xdr:cNvPr>
        <xdr:cNvSpPr txBox="1">
          <a:spLocks noChangeArrowheads="1"/>
        </xdr:cNvSpPr>
      </xdr:nvSpPr>
      <xdr:spPr bwMode="auto">
        <a:xfrm>
          <a:off x="12706350" y="245840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6" name="Text Box 41">
          <a:extLst>
            <a:ext uri="{FF2B5EF4-FFF2-40B4-BE49-F238E27FC236}">
              <a16:creationId xmlns:a16="http://schemas.microsoft.com/office/drawing/2014/main" id="{39127C0C-9A4B-4C87-9FB1-E4A15FE5F316}"/>
            </a:ext>
          </a:extLst>
        </xdr:cNvPr>
        <xdr:cNvSpPr txBox="1">
          <a:spLocks noChangeArrowheads="1"/>
        </xdr:cNvSpPr>
      </xdr:nvSpPr>
      <xdr:spPr bwMode="auto">
        <a:xfrm>
          <a:off x="12706350" y="21469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7" name="Text Box 41">
          <a:extLst>
            <a:ext uri="{FF2B5EF4-FFF2-40B4-BE49-F238E27FC236}">
              <a16:creationId xmlns:a16="http://schemas.microsoft.com/office/drawing/2014/main" id="{EC5F8D09-8A03-4E69-BC1A-EBBE8DA6D861}"/>
            </a:ext>
          </a:extLst>
        </xdr:cNvPr>
        <xdr:cNvSpPr txBox="1">
          <a:spLocks noChangeArrowheads="1"/>
        </xdr:cNvSpPr>
      </xdr:nvSpPr>
      <xdr:spPr bwMode="auto">
        <a:xfrm>
          <a:off x="12706350" y="21469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466725</xdr:rowOff>
    </xdr:to>
    <xdr:sp macro="" textlink="">
      <xdr:nvSpPr>
        <xdr:cNvPr id="115118" name="Text Box 41">
          <a:extLst>
            <a:ext uri="{FF2B5EF4-FFF2-40B4-BE49-F238E27FC236}">
              <a16:creationId xmlns:a16="http://schemas.microsoft.com/office/drawing/2014/main" id="{393ACD6F-05BB-46D6-9FC2-F745E8910E7E}"/>
            </a:ext>
          </a:extLst>
        </xdr:cNvPr>
        <xdr:cNvSpPr txBox="1">
          <a:spLocks noChangeArrowheads="1"/>
        </xdr:cNvSpPr>
      </xdr:nvSpPr>
      <xdr:spPr bwMode="auto">
        <a:xfrm>
          <a:off x="12706350" y="245840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23</xdr:row>
      <xdr:rowOff>247650</xdr:rowOff>
    </xdr:from>
    <xdr:to>
      <xdr:col>7</xdr:col>
      <xdr:colOff>904875</xdr:colOff>
      <xdr:row>23</xdr:row>
      <xdr:rowOff>581025</xdr:rowOff>
    </xdr:to>
    <xdr:sp macro="" textlink="">
      <xdr:nvSpPr>
        <xdr:cNvPr id="115119" name="Text Box 41">
          <a:extLst>
            <a:ext uri="{FF2B5EF4-FFF2-40B4-BE49-F238E27FC236}">
              <a16:creationId xmlns:a16="http://schemas.microsoft.com/office/drawing/2014/main" id="{D3346CF7-8961-4023-905A-64B60CEAEA52}"/>
            </a:ext>
          </a:extLst>
        </xdr:cNvPr>
        <xdr:cNvSpPr txBox="1">
          <a:spLocks noChangeArrowheads="1"/>
        </xdr:cNvSpPr>
      </xdr:nvSpPr>
      <xdr:spPr bwMode="auto">
        <a:xfrm>
          <a:off x="12706350" y="214693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20" name="Text Box 41">
          <a:extLst>
            <a:ext uri="{FF2B5EF4-FFF2-40B4-BE49-F238E27FC236}">
              <a16:creationId xmlns:a16="http://schemas.microsoft.com/office/drawing/2014/main" id="{F8F8BAD4-A8B6-4577-8E18-ED60588B700B}"/>
            </a:ext>
          </a:extLst>
        </xdr:cNvPr>
        <xdr:cNvSpPr txBox="1">
          <a:spLocks noChangeArrowheads="1"/>
        </xdr:cNvSpPr>
      </xdr:nvSpPr>
      <xdr:spPr bwMode="auto">
        <a:xfrm>
          <a:off x="12706350" y="245840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21" name="Text Box 41">
          <a:extLst>
            <a:ext uri="{FF2B5EF4-FFF2-40B4-BE49-F238E27FC236}">
              <a16:creationId xmlns:a16="http://schemas.microsoft.com/office/drawing/2014/main" id="{ED5547C2-7C3A-4588-A3BF-EE163B88E795}"/>
            </a:ext>
          </a:extLst>
        </xdr:cNvPr>
        <xdr:cNvSpPr txBox="1">
          <a:spLocks noChangeArrowheads="1"/>
        </xdr:cNvSpPr>
      </xdr:nvSpPr>
      <xdr:spPr bwMode="auto">
        <a:xfrm>
          <a:off x="12706350" y="245840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22" name="Text Box 41">
          <a:extLst>
            <a:ext uri="{FF2B5EF4-FFF2-40B4-BE49-F238E27FC236}">
              <a16:creationId xmlns:a16="http://schemas.microsoft.com/office/drawing/2014/main" id="{A9D6D66E-94E5-4E37-99F6-AC4311CBBB81}"/>
            </a:ext>
          </a:extLst>
        </xdr:cNvPr>
        <xdr:cNvSpPr txBox="1">
          <a:spLocks noChangeArrowheads="1"/>
        </xdr:cNvSpPr>
      </xdr:nvSpPr>
      <xdr:spPr bwMode="auto">
        <a:xfrm>
          <a:off x="12706350" y="245840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23" name="Text Box 41">
          <a:extLst>
            <a:ext uri="{FF2B5EF4-FFF2-40B4-BE49-F238E27FC236}">
              <a16:creationId xmlns:a16="http://schemas.microsoft.com/office/drawing/2014/main" id="{3EF963E0-B400-4899-99ED-DB9FDD3D4F1E}"/>
            </a:ext>
          </a:extLst>
        </xdr:cNvPr>
        <xdr:cNvSpPr txBox="1">
          <a:spLocks noChangeArrowheads="1"/>
        </xdr:cNvSpPr>
      </xdr:nvSpPr>
      <xdr:spPr bwMode="auto">
        <a:xfrm>
          <a:off x="12706350" y="245840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238125</xdr:rowOff>
    </xdr:from>
    <xdr:to>
      <xdr:col>7</xdr:col>
      <xdr:colOff>904875</xdr:colOff>
      <xdr:row>24</xdr:row>
      <xdr:rowOff>571500</xdr:rowOff>
    </xdr:to>
    <xdr:sp macro="" textlink="">
      <xdr:nvSpPr>
        <xdr:cNvPr id="115124" name="Text Box 41">
          <a:extLst>
            <a:ext uri="{FF2B5EF4-FFF2-40B4-BE49-F238E27FC236}">
              <a16:creationId xmlns:a16="http://schemas.microsoft.com/office/drawing/2014/main" id="{D544FCB1-A992-458F-BE77-96CE677B9028}"/>
            </a:ext>
          </a:extLst>
        </xdr:cNvPr>
        <xdr:cNvSpPr txBox="1">
          <a:spLocks noChangeArrowheads="1"/>
        </xdr:cNvSpPr>
      </xdr:nvSpPr>
      <xdr:spPr bwMode="auto">
        <a:xfrm>
          <a:off x="12706350" y="245840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24</xdr:row>
      <xdr:rowOff>228600</xdr:rowOff>
    </xdr:from>
    <xdr:to>
      <xdr:col>7</xdr:col>
      <xdr:colOff>904875</xdr:colOff>
      <xdr:row>24</xdr:row>
      <xdr:rowOff>1076325</xdr:rowOff>
    </xdr:to>
    <xdr:sp macro="" textlink="">
      <xdr:nvSpPr>
        <xdr:cNvPr id="115125" name="Text Box 41">
          <a:extLst>
            <a:ext uri="{FF2B5EF4-FFF2-40B4-BE49-F238E27FC236}">
              <a16:creationId xmlns:a16="http://schemas.microsoft.com/office/drawing/2014/main" id="{294A3FF1-AE3D-4083-94D2-EFD426848085}"/>
            </a:ext>
          </a:extLst>
        </xdr:cNvPr>
        <xdr:cNvSpPr txBox="1">
          <a:spLocks noChangeArrowheads="1"/>
        </xdr:cNvSpPr>
      </xdr:nvSpPr>
      <xdr:spPr bwMode="auto">
        <a:xfrm>
          <a:off x="12706350" y="24574500"/>
          <a:ext cx="1047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6" name="Text Box 41">
          <a:extLst>
            <a:ext uri="{FF2B5EF4-FFF2-40B4-BE49-F238E27FC236}">
              <a16:creationId xmlns:a16="http://schemas.microsoft.com/office/drawing/2014/main" id="{4438AE00-B7E2-40B5-A52E-59EFABF35172}"/>
            </a:ext>
          </a:extLst>
        </xdr:cNvPr>
        <xdr:cNvSpPr txBox="1">
          <a:spLocks noChangeArrowheads="1"/>
        </xdr:cNvSpPr>
      </xdr:nvSpPr>
      <xdr:spPr bwMode="auto">
        <a:xfrm>
          <a:off x="12706350" y="262604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7" name="Text Box 41">
          <a:extLst>
            <a:ext uri="{FF2B5EF4-FFF2-40B4-BE49-F238E27FC236}">
              <a16:creationId xmlns:a16="http://schemas.microsoft.com/office/drawing/2014/main" id="{D1B9BD92-80BA-4714-87B8-32388787D9EA}"/>
            </a:ext>
          </a:extLst>
        </xdr:cNvPr>
        <xdr:cNvSpPr txBox="1">
          <a:spLocks noChangeArrowheads="1"/>
        </xdr:cNvSpPr>
      </xdr:nvSpPr>
      <xdr:spPr bwMode="auto">
        <a:xfrm>
          <a:off x="12706350" y="262604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8" name="Text Box 41">
          <a:extLst>
            <a:ext uri="{FF2B5EF4-FFF2-40B4-BE49-F238E27FC236}">
              <a16:creationId xmlns:a16="http://schemas.microsoft.com/office/drawing/2014/main" id="{0DC337DA-9C44-4A73-B9E4-1AABA9795DBF}"/>
            </a:ext>
          </a:extLst>
        </xdr:cNvPr>
        <xdr:cNvSpPr txBox="1">
          <a:spLocks noChangeArrowheads="1"/>
        </xdr:cNvSpPr>
      </xdr:nvSpPr>
      <xdr:spPr bwMode="auto">
        <a:xfrm>
          <a:off x="12706350" y="262604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29" name="Text Box 41">
          <a:extLst>
            <a:ext uri="{FF2B5EF4-FFF2-40B4-BE49-F238E27FC236}">
              <a16:creationId xmlns:a16="http://schemas.microsoft.com/office/drawing/2014/main" id="{42CB2F4C-B88B-48B0-8F83-0ECFBA131479}"/>
            </a:ext>
          </a:extLst>
        </xdr:cNvPr>
        <xdr:cNvSpPr txBox="1">
          <a:spLocks noChangeArrowheads="1"/>
        </xdr:cNvSpPr>
      </xdr:nvSpPr>
      <xdr:spPr bwMode="auto">
        <a:xfrm>
          <a:off x="12706350" y="262604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552450</xdr:rowOff>
    </xdr:to>
    <xdr:sp macro="" textlink="">
      <xdr:nvSpPr>
        <xdr:cNvPr id="115130" name="Text Box 41">
          <a:extLst>
            <a:ext uri="{FF2B5EF4-FFF2-40B4-BE49-F238E27FC236}">
              <a16:creationId xmlns:a16="http://schemas.microsoft.com/office/drawing/2014/main" id="{7744341B-8DEE-4CB9-9A6D-85317EF7224C}"/>
            </a:ext>
          </a:extLst>
        </xdr:cNvPr>
        <xdr:cNvSpPr txBox="1">
          <a:spLocks noChangeArrowheads="1"/>
        </xdr:cNvSpPr>
      </xdr:nvSpPr>
      <xdr:spPr bwMode="auto">
        <a:xfrm>
          <a:off x="12706350" y="262604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26</xdr:row>
      <xdr:rowOff>238125</xdr:rowOff>
    </xdr:from>
    <xdr:to>
      <xdr:col>7</xdr:col>
      <xdr:colOff>933450</xdr:colOff>
      <xdr:row>26</xdr:row>
      <xdr:rowOff>466725</xdr:rowOff>
    </xdr:to>
    <xdr:sp macro="" textlink="">
      <xdr:nvSpPr>
        <xdr:cNvPr id="115131" name="Text Box 41">
          <a:extLst>
            <a:ext uri="{FF2B5EF4-FFF2-40B4-BE49-F238E27FC236}">
              <a16:creationId xmlns:a16="http://schemas.microsoft.com/office/drawing/2014/main" id="{3EC5E0FE-4C65-438A-B973-2070C5F6B6A5}"/>
            </a:ext>
          </a:extLst>
        </xdr:cNvPr>
        <xdr:cNvSpPr txBox="1">
          <a:spLocks noChangeArrowheads="1"/>
        </xdr:cNvSpPr>
      </xdr:nvSpPr>
      <xdr:spPr bwMode="auto">
        <a:xfrm>
          <a:off x="12734925" y="28346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2" name="Text Box 41">
          <a:extLst>
            <a:ext uri="{FF2B5EF4-FFF2-40B4-BE49-F238E27FC236}">
              <a16:creationId xmlns:a16="http://schemas.microsoft.com/office/drawing/2014/main" id="{22AB0B54-B489-41BB-96BE-50E476AD1DD3}"/>
            </a:ext>
          </a:extLst>
        </xdr:cNvPr>
        <xdr:cNvSpPr txBox="1">
          <a:spLocks noChangeArrowheads="1"/>
        </xdr:cNvSpPr>
      </xdr:nvSpPr>
      <xdr:spPr bwMode="auto">
        <a:xfrm>
          <a:off x="12706350" y="2626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3" name="Text Box 41">
          <a:extLst>
            <a:ext uri="{FF2B5EF4-FFF2-40B4-BE49-F238E27FC236}">
              <a16:creationId xmlns:a16="http://schemas.microsoft.com/office/drawing/2014/main" id="{32E51809-61EC-49E7-9BD1-B52D93BF12F6}"/>
            </a:ext>
          </a:extLst>
        </xdr:cNvPr>
        <xdr:cNvSpPr txBox="1">
          <a:spLocks noChangeArrowheads="1"/>
        </xdr:cNvSpPr>
      </xdr:nvSpPr>
      <xdr:spPr bwMode="auto">
        <a:xfrm>
          <a:off x="12706350" y="2626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466725</xdr:rowOff>
    </xdr:to>
    <xdr:sp macro="" textlink="">
      <xdr:nvSpPr>
        <xdr:cNvPr id="115134" name="Text Box 41">
          <a:extLst>
            <a:ext uri="{FF2B5EF4-FFF2-40B4-BE49-F238E27FC236}">
              <a16:creationId xmlns:a16="http://schemas.microsoft.com/office/drawing/2014/main" id="{A2B8AB17-BF10-4224-BCBF-8BBE95171F22}"/>
            </a:ext>
          </a:extLst>
        </xdr:cNvPr>
        <xdr:cNvSpPr txBox="1">
          <a:spLocks noChangeArrowheads="1"/>
        </xdr:cNvSpPr>
      </xdr:nvSpPr>
      <xdr:spPr bwMode="auto">
        <a:xfrm>
          <a:off x="12706350" y="28346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466725</xdr:rowOff>
    </xdr:to>
    <xdr:sp macro="" textlink="">
      <xdr:nvSpPr>
        <xdr:cNvPr id="115135" name="Text Box 41">
          <a:extLst>
            <a:ext uri="{FF2B5EF4-FFF2-40B4-BE49-F238E27FC236}">
              <a16:creationId xmlns:a16="http://schemas.microsoft.com/office/drawing/2014/main" id="{2D724DBE-BDFE-42D9-9505-59175DFD9078}"/>
            </a:ext>
          </a:extLst>
        </xdr:cNvPr>
        <xdr:cNvSpPr txBox="1">
          <a:spLocks noChangeArrowheads="1"/>
        </xdr:cNvSpPr>
      </xdr:nvSpPr>
      <xdr:spPr bwMode="auto">
        <a:xfrm>
          <a:off x="12706350" y="28346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6" name="Text Box 41">
          <a:extLst>
            <a:ext uri="{FF2B5EF4-FFF2-40B4-BE49-F238E27FC236}">
              <a16:creationId xmlns:a16="http://schemas.microsoft.com/office/drawing/2014/main" id="{499E6268-7DD8-4CBA-8555-D24520B7A2FE}"/>
            </a:ext>
          </a:extLst>
        </xdr:cNvPr>
        <xdr:cNvSpPr txBox="1">
          <a:spLocks noChangeArrowheads="1"/>
        </xdr:cNvSpPr>
      </xdr:nvSpPr>
      <xdr:spPr bwMode="auto">
        <a:xfrm>
          <a:off x="12706350" y="2626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7" name="Text Box 41">
          <a:extLst>
            <a:ext uri="{FF2B5EF4-FFF2-40B4-BE49-F238E27FC236}">
              <a16:creationId xmlns:a16="http://schemas.microsoft.com/office/drawing/2014/main" id="{C88BD029-AAC2-4973-8284-76CD0ED435A9}"/>
            </a:ext>
          </a:extLst>
        </xdr:cNvPr>
        <xdr:cNvSpPr txBox="1">
          <a:spLocks noChangeArrowheads="1"/>
        </xdr:cNvSpPr>
      </xdr:nvSpPr>
      <xdr:spPr bwMode="auto">
        <a:xfrm>
          <a:off x="12706350" y="2626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466725</xdr:rowOff>
    </xdr:to>
    <xdr:sp macro="" textlink="">
      <xdr:nvSpPr>
        <xdr:cNvPr id="115138" name="Text Box 41">
          <a:extLst>
            <a:ext uri="{FF2B5EF4-FFF2-40B4-BE49-F238E27FC236}">
              <a16:creationId xmlns:a16="http://schemas.microsoft.com/office/drawing/2014/main" id="{AE60BAAE-E4A8-4D55-962A-1401F07EF0F1}"/>
            </a:ext>
          </a:extLst>
        </xdr:cNvPr>
        <xdr:cNvSpPr txBox="1">
          <a:spLocks noChangeArrowheads="1"/>
        </xdr:cNvSpPr>
      </xdr:nvSpPr>
      <xdr:spPr bwMode="auto">
        <a:xfrm>
          <a:off x="12706350" y="28346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25</xdr:row>
      <xdr:rowOff>238125</xdr:rowOff>
    </xdr:from>
    <xdr:to>
      <xdr:col>7</xdr:col>
      <xdr:colOff>904875</xdr:colOff>
      <xdr:row>25</xdr:row>
      <xdr:rowOff>561975</xdr:rowOff>
    </xdr:to>
    <xdr:sp macro="" textlink="">
      <xdr:nvSpPr>
        <xdr:cNvPr id="115139" name="Text Box 41">
          <a:extLst>
            <a:ext uri="{FF2B5EF4-FFF2-40B4-BE49-F238E27FC236}">
              <a16:creationId xmlns:a16="http://schemas.microsoft.com/office/drawing/2014/main" id="{9493D9F1-8E32-466A-8669-2C7A15D973D4}"/>
            </a:ext>
          </a:extLst>
        </xdr:cNvPr>
        <xdr:cNvSpPr txBox="1">
          <a:spLocks noChangeArrowheads="1"/>
        </xdr:cNvSpPr>
      </xdr:nvSpPr>
      <xdr:spPr bwMode="auto">
        <a:xfrm>
          <a:off x="12706350" y="262604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1123950</xdr:rowOff>
    </xdr:to>
    <xdr:sp macro="" textlink="">
      <xdr:nvSpPr>
        <xdr:cNvPr id="115140" name="Text Box 41">
          <a:extLst>
            <a:ext uri="{FF2B5EF4-FFF2-40B4-BE49-F238E27FC236}">
              <a16:creationId xmlns:a16="http://schemas.microsoft.com/office/drawing/2014/main" id="{CB92D976-840E-443D-A5A8-D7CBBD45B5AA}"/>
            </a:ext>
          </a:extLst>
        </xdr:cNvPr>
        <xdr:cNvSpPr txBox="1">
          <a:spLocks noChangeArrowheads="1"/>
        </xdr:cNvSpPr>
      </xdr:nvSpPr>
      <xdr:spPr bwMode="auto">
        <a:xfrm>
          <a:off x="12706350" y="31013400"/>
          <a:ext cx="1047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141" name="Text Box 41">
          <a:extLst>
            <a:ext uri="{FF2B5EF4-FFF2-40B4-BE49-F238E27FC236}">
              <a16:creationId xmlns:a16="http://schemas.microsoft.com/office/drawing/2014/main" id="{108A275F-89FD-4306-B34C-CFA614C5B1E1}"/>
            </a:ext>
          </a:extLst>
        </xdr:cNvPr>
        <xdr:cNvSpPr txBox="1">
          <a:spLocks noChangeArrowheads="1"/>
        </xdr:cNvSpPr>
      </xdr:nvSpPr>
      <xdr:spPr bwMode="auto">
        <a:xfrm>
          <a:off x="12706350" y="29679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2" name="Text Box 41">
          <a:extLst>
            <a:ext uri="{FF2B5EF4-FFF2-40B4-BE49-F238E27FC236}">
              <a16:creationId xmlns:a16="http://schemas.microsoft.com/office/drawing/2014/main" id="{50CF34A1-554D-4F54-B5CD-54FE0DDC88A9}"/>
            </a:ext>
          </a:extLst>
        </xdr:cNvPr>
        <xdr:cNvSpPr txBox="1">
          <a:spLocks noChangeArrowheads="1"/>
        </xdr:cNvSpPr>
      </xdr:nvSpPr>
      <xdr:spPr bwMode="auto">
        <a:xfrm>
          <a:off x="12706350" y="28346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3" name="Text Box 41">
          <a:extLst>
            <a:ext uri="{FF2B5EF4-FFF2-40B4-BE49-F238E27FC236}">
              <a16:creationId xmlns:a16="http://schemas.microsoft.com/office/drawing/2014/main" id="{3167F828-145B-49B4-815C-ADC05E35E9AB}"/>
            </a:ext>
          </a:extLst>
        </xdr:cNvPr>
        <xdr:cNvSpPr txBox="1">
          <a:spLocks noChangeArrowheads="1"/>
        </xdr:cNvSpPr>
      </xdr:nvSpPr>
      <xdr:spPr bwMode="auto">
        <a:xfrm>
          <a:off x="12706350" y="28346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144" name="Text Box 41">
          <a:extLst>
            <a:ext uri="{FF2B5EF4-FFF2-40B4-BE49-F238E27FC236}">
              <a16:creationId xmlns:a16="http://schemas.microsoft.com/office/drawing/2014/main" id="{A9A87550-DEA3-4708-832A-A47C460E031B}"/>
            </a:ext>
          </a:extLst>
        </xdr:cNvPr>
        <xdr:cNvSpPr txBox="1">
          <a:spLocks noChangeArrowheads="1"/>
        </xdr:cNvSpPr>
      </xdr:nvSpPr>
      <xdr:spPr bwMode="auto">
        <a:xfrm>
          <a:off x="12706350" y="29679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145" name="Text Box 41">
          <a:extLst>
            <a:ext uri="{FF2B5EF4-FFF2-40B4-BE49-F238E27FC236}">
              <a16:creationId xmlns:a16="http://schemas.microsoft.com/office/drawing/2014/main" id="{B793002D-8E82-4B7C-BB09-357564EBA462}"/>
            </a:ext>
          </a:extLst>
        </xdr:cNvPr>
        <xdr:cNvSpPr txBox="1">
          <a:spLocks noChangeArrowheads="1"/>
        </xdr:cNvSpPr>
      </xdr:nvSpPr>
      <xdr:spPr bwMode="auto">
        <a:xfrm>
          <a:off x="12706350" y="29679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6" name="Text Box 41">
          <a:extLst>
            <a:ext uri="{FF2B5EF4-FFF2-40B4-BE49-F238E27FC236}">
              <a16:creationId xmlns:a16="http://schemas.microsoft.com/office/drawing/2014/main" id="{FA5422A5-50CC-4B84-B93E-4004624681D9}"/>
            </a:ext>
          </a:extLst>
        </xdr:cNvPr>
        <xdr:cNvSpPr txBox="1">
          <a:spLocks noChangeArrowheads="1"/>
        </xdr:cNvSpPr>
      </xdr:nvSpPr>
      <xdr:spPr bwMode="auto">
        <a:xfrm>
          <a:off x="12706350" y="28346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7" name="Text Box 41">
          <a:extLst>
            <a:ext uri="{FF2B5EF4-FFF2-40B4-BE49-F238E27FC236}">
              <a16:creationId xmlns:a16="http://schemas.microsoft.com/office/drawing/2014/main" id="{E2037D77-4639-485B-8D5B-355AA6953C1D}"/>
            </a:ext>
          </a:extLst>
        </xdr:cNvPr>
        <xdr:cNvSpPr txBox="1">
          <a:spLocks noChangeArrowheads="1"/>
        </xdr:cNvSpPr>
      </xdr:nvSpPr>
      <xdr:spPr bwMode="auto">
        <a:xfrm>
          <a:off x="12706350" y="28346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148" name="Text Box 41">
          <a:extLst>
            <a:ext uri="{FF2B5EF4-FFF2-40B4-BE49-F238E27FC236}">
              <a16:creationId xmlns:a16="http://schemas.microsoft.com/office/drawing/2014/main" id="{A89FE929-6141-47BB-9D0E-657A2E3D4E34}"/>
            </a:ext>
          </a:extLst>
        </xdr:cNvPr>
        <xdr:cNvSpPr txBox="1">
          <a:spLocks noChangeArrowheads="1"/>
        </xdr:cNvSpPr>
      </xdr:nvSpPr>
      <xdr:spPr bwMode="auto">
        <a:xfrm>
          <a:off x="12706350" y="29679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26</xdr:row>
      <xdr:rowOff>238125</xdr:rowOff>
    </xdr:from>
    <xdr:to>
      <xdr:col>7</xdr:col>
      <xdr:colOff>904875</xdr:colOff>
      <xdr:row>26</xdr:row>
      <xdr:rowOff>571500</xdr:rowOff>
    </xdr:to>
    <xdr:sp macro="" textlink="">
      <xdr:nvSpPr>
        <xdr:cNvPr id="115149" name="Text Box 41">
          <a:extLst>
            <a:ext uri="{FF2B5EF4-FFF2-40B4-BE49-F238E27FC236}">
              <a16:creationId xmlns:a16="http://schemas.microsoft.com/office/drawing/2014/main" id="{7D98623B-6464-4997-849A-BA219D0ED68B}"/>
            </a:ext>
          </a:extLst>
        </xdr:cNvPr>
        <xdr:cNvSpPr txBox="1">
          <a:spLocks noChangeArrowheads="1"/>
        </xdr:cNvSpPr>
      </xdr:nvSpPr>
      <xdr:spPr bwMode="auto">
        <a:xfrm>
          <a:off x="12706350" y="28346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150" name="Text Box 41">
          <a:extLst>
            <a:ext uri="{FF2B5EF4-FFF2-40B4-BE49-F238E27FC236}">
              <a16:creationId xmlns:a16="http://schemas.microsoft.com/office/drawing/2014/main" id="{A13FBF02-ADC7-47C0-A27B-1B1201FAA32B}"/>
            </a:ext>
          </a:extLst>
        </xdr:cNvPr>
        <xdr:cNvSpPr txBox="1">
          <a:spLocks noChangeArrowheads="1"/>
        </xdr:cNvSpPr>
      </xdr:nvSpPr>
      <xdr:spPr bwMode="auto">
        <a:xfrm>
          <a:off x="12706350" y="31013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151" name="Text Box 41">
          <a:extLst>
            <a:ext uri="{FF2B5EF4-FFF2-40B4-BE49-F238E27FC236}">
              <a16:creationId xmlns:a16="http://schemas.microsoft.com/office/drawing/2014/main" id="{38AAB385-B744-435D-B400-927DB00C75D6}"/>
            </a:ext>
          </a:extLst>
        </xdr:cNvPr>
        <xdr:cNvSpPr txBox="1">
          <a:spLocks noChangeArrowheads="1"/>
        </xdr:cNvSpPr>
      </xdr:nvSpPr>
      <xdr:spPr bwMode="auto">
        <a:xfrm>
          <a:off x="12706350" y="31013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152" name="Text Box 41">
          <a:extLst>
            <a:ext uri="{FF2B5EF4-FFF2-40B4-BE49-F238E27FC236}">
              <a16:creationId xmlns:a16="http://schemas.microsoft.com/office/drawing/2014/main" id="{4819702B-2026-409E-83C0-592D8C8BA902}"/>
            </a:ext>
          </a:extLst>
        </xdr:cNvPr>
        <xdr:cNvSpPr txBox="1">
          <a:spLocks noChangeArrowheads="1"/>
        </xdr:cNvSpPr>
      </xdr:nvSpPr>
      <xdr:spPr bwMode="auto">
        <a:xfrm>
          <a:off x="12706350" y="31013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153" name="Text Box 41">
          <a:extLst>
            <a:ext uri="{FF2B5EF4-FFF2-40B4-BE49-F238E27FC236}">
              <a16:creationId xmlns:a16="http://schemas.microsoft.com/office/drawing/2014/main" id="{4B3086FD-A260-4CEE-BAEA-E2B00CD31A85}"/>
            </a:ext>
          </a:extLst>
        </xdr:cNvPr>
        <xdr:cNvSpPr txBox="1">
          <a:spLocks noChangeArrowheads="1"/>
        </xdr:cNvSpPr>
      </xdr:nvSpPr>
      <xdr:spPr bwMode="auto">
        <a:xfrm>
          <a:off x="12706350" y="31013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54" name="Text Box 41">
          <a:extLst>
            <a:ext uri="{FF2B5EF4-FFF2-40B4-BE49-F238E27FC236}">
              <a16:creationId xmlns:a16="http://schemas.microsoft.com/office/drawing/2014/main" id="{0284149F-621D-4068-8C89-3A538D293172}"/>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55" name="Text Box 41">
          <a:extLst>
            <a:ext uri="{FF2B5EF4-FFF2-40B4-BE49-F238E27FC236}">
              <a16:creationId xmlns:a16="http://schemas.microsoft.com/office/drawing/2014/main" id="{B70E0E9E-A3C1-49F1-BDAD-0EABCB7DE344}"/>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56" name="Text Box 41">
          <a:extLst>
            <a:ext uri="{FF2B5EF4-FFF2-40B4-BE49-F238E27FC236}">
              <a16:creationId xmlns:a16="http://schemas.microsoft.com/office/drawing/2014/main" id="{166421AD-B624-4F7A-9021-FDF7A56D073F}"/>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57" name="Text Box 41">
          <a:extLst>
            <a:ext uri="{FF2B5EF4-FFF2-40B4-BE49-F238E27FC236}">
              <a16:creationId xmlns:a16="http://schemas.microsoft.com/office/drawing/2014/main" id="{C5B80640-2409-4D94-BBE7-3E04D59C845A}"/>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58" name="Text Box 41">
          <a:extLst>
            <a:ext uri="{FF2B5EF4-FFF2-40B4-BE49-F238E27FC236}">
              <a16:creationId xmlns:a16="http://schemas.microsoft.com/office/drawing/2014/main" id="{049A1E64-8538-4B5B-AD4D-8E1ED3E8058D}"/>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59" name="Text Box 41">
          <a:extLst>
            <a:ext uri="{FF2B5EF4-FFF2-40B4-BE49-F238E27FC236}">
              <a16:creationId xmlns:a16="http://schemas.microsoft.com/office/drawing/2014/main" id="{B868472E-F808-4509-83DA-3BB4F9CFCD0F}"/>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60" name="Text Box 41">
          <a:extLst>
            <a:ext uri="{FF2B5EF4-FFF2-40B4-BE49-F238E27FC236}">
              <a16:creationId xmlns:a16="http://schemas.microsoft.com/office/drawing/2014/main" id="{F2CB1140-5245-4EBC-8FF4-21CD61162DB7}"/>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61" name="Text Box 41">
          <a:extLst>
            <a:ext uri="{FF2B5EF4-FFF2-40B4-BE49-F238E27FC236}">
              <a16:creationId xmlns:a16="http://schemas.microsoft.com/office/drawing/2014/main" id="{D6478098-3044-4533-AA11-F71015938337}"/>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62" name="Text Box 41">
          <a:extLst>
            <a:ext uri="{FF2B5EF4-FFF2-40B4-BE49-F238E27FC236}">
              <a16:creationId xmlns:a16="http://schemas.microsoft.com/office/drawing/2014/main" id="{DC5F6669-A365-4B9B-B2AC-8582142F235B}"/>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63" name="Text Box 41">
          <a:extLst>
            <a:ext uri="{FF2B5EF4-FFF2-40B4-BE49-F238E27FC236}">
              <a16:creationId xmlns:a16="http://schemas.microsoft.com/office/drawing/2014/main" id="{5ADE78F8-D2CC-451C-8D53-1D2A43E3B5DC}"/>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64" name="Text Box 41">
          <a:extLst>
            <a:ext uri="{FF2B5EF4-FFF2-40B4-BE49-F238E27FC236}">
              <a16:creationId xmlns:a16="http://schemas.microsoft.com/office/drawing/2014/main" id="{4690479A-E401-484A-828A-DB3C9ADD4C7C}"/>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165" name="Text Box 41">
          <a:extLst>
            <a:ext uri="{FF2B5EF4-FFF2-40B4-BE49-F238E27FC236}">
              <a16:creationId xmlns:a16="http://schemas.microsoft.com/office/drawing/2014/main" id="{BD544D0C-EE40-4745-9DCE-F442EBEA463A}"/>
            </a:ext>
          </a:extLst>
        </xdr:cNvPr>
        <xdr:cNvSpPr txBox="1">
          <a:spLocks noChangeArrowheads="1"/>
        </xdr:cNvSpPr>
      </xdr:nvSpPr>
      <xdr:spPr bwMode="auto">
        <a:xfrm>
          <a:off x="12706350" y="323469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66" name="Text Box 41">
          <a:extLst>
            <a:ext uri="{FF2B5EF4-FFF2-40B4-BE49-F238E27FC236}">
              <a16:creationId xmlns:a16="http://schemas.microsoft.com/office/drawing/2014/main" id="{61303732-FA64-4B62-AB8A-5CFB8E0C13FB}"/>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67" name="Text Box 41">
          <a:extLst>
            <a:ext uri="{FF2B5EF4-FFF2-40B4-BE49-F238E27FC236}">
              <a16:creationId xmlns:a16="http://schemas.microsoft.com/office/drawing/2014/main" id="{E3A731B6-6AC8-441A-A101-37C84A5A8890}"/>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168" name="Text Box 41">
          <a:extLst>
            <a:ext uri="{FF2B5EF4-FFF2-40B4-BE49-F238E27FC236}">
              <a16:creationId xmlns:a16="http://schemas.microsoft.com/office/drawing/2014/main" id="{11CE8BD6-89DA-40D5-84AB-90EB47867904}"/>
            </a:ext>
          </a:extLst>
        </xdr:cNvPr>
        <xdr:cNvSpPr txBox="1">
          <a:spLocks noChangeArrowheads="1"/>
        </xdr:cNvSpPr>
      </xdr:nvSpPr>
      <xdr:spPr bwMode="auto">
        <a:xfrm>
          <a:off x="12706350" y="323469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169" name="Text Box 41">
          <a:extLst>
            <a:ext uri="{FF2B5EF4-FFF2-40B4-BE49-F238E27FC236}">
              <a16:creationId xmlns:a16="http://schemas.microsoft.com/office/drawing/2014/main" id="{F26B7B58-4E92-45E2-84DB-729D8AA6F298}"/>
            </a:ext>
          </a:extLst>
        </xdr:cNvPr>
        <xdr:cNvSpPr txBox="1">
          <a:spLocks noChangeArrowheads="1"/>
        </xdr:cNvSpPr>
      </xdr:nvSpPr>
      <xdr:spPr bwMode="auto">
        <a:xfrm>
          <a:off x="12706350" y="323469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70" name="Text Box 41">
          <a:extLst>
            <a:ext uri="{FF2B5EF4-FFF2-40B4-BE49-F238E27FC236}">
              <a16:creationId xmlns:a16="http://schemas.microsoft.com/office/drawing/2014/main" id="{FC83E213-89BC-46D8-B67F-6AD35D93F793}"/>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71" name="Text Box 41">
          <a:extLst>
            <a:ext uri="{FF2B5EF4-FFF2-40B4-BE49-F238E27FC236}">
              <a16:creationId xmlns:a16="http://schemas.microsoft.com/office/drawing/2014/main" id="{29B6BF5C-4B48-484B-9D4B-846829ABF54E}"/>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172" name="Text Box 41">
          <a:extLst>
            <a:ext uri="{FF2B5EF4-FFF2-40B4-BE49-F238E27FC236}">
              <a16:creationId xmlns:a16="http://schemas.microsoft.com/office/drawing/2014/main" id="{992E556C-0BC0-4E81-AACD-C48A6402FC7C}"/>
            </a:ext>
          </a:extLst>
        </xdr:cNvPr>
        <xdr:cNvSpPr txBox="1">
          <a:spLocks noChangeArrowheads="1"/>
        </xdr:cNvSpPr>
      </xdr:nvSpPr>
      <xdr:spPr bwMode="auto">
        <a:xfrm>
          <a:off x="12706350" y="323469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561975</xdr:rowOff>
    </xdr:to>
    <xdr:sp macro="" textlink="">
      <xdr:nvSpPr>
        <xdr:cNvPr id="115173" name="Text Box 41">
          <a:extLst>
            <a:ext uri="{FF2B5EF4-FFF2-40B4-BE49-F238E27FC236}">
              <a16:creationId xmlns:a16="http://schemas.microsoft.com/office/drawing/2014/main" id="{A5710A77-3E41-4A5A-A8F2-D3D41EE45426}"/>
            </a:ext>
          </a:extLst>
        </xdr:cNvPr>
        <xdr:cNvSpPr txBox="1">
          <a:spLocks noChangeArrowheads="1"/>
        </xdr:cNvSpPr>
      </xdr:nvSpPr>
      <xdr:spPr bwMode="auto">
        <a:xfrm>
          <a:off x="12706350" y="310134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4" name="Text Box 41">
          <a:extLst>
            <a:ext uri="{FF2B5EF4-FFF2-40B4-BE49-F238E27FC236}">
              <a16:creationId xmlns:a16="http://schemas.microsoft.com/office/drawing/2014/main" id="{DC1A7756-C7F3-4422-B505-60D074AD814E}"/>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5" name="Text Box 41">
          <a:extLst>
            <a:ext uri="{FF2B5EF4-FFF2-40B4-BE49-F238E27FC236}">
              <a16:creationId xmlns:a16="http://schemas.microsoft.com/office/drawing/2014/main" id="{7965071B-7608-493B-B32E-53D1909BA9ED}"/>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6" name="Text Box 41">
          <a:extLst>
            <a:ext uri="{FF2B5EF4-FFF2-40B4-BE49-F238E27FC236}">
              <a16:creationId xmlns:a16="http://schemas.microsoft.com/office/drawing/2014/main" id="{B04D172E-CC1C-4B6B-AB53-6A099B62F217}"/>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7" name="Text Box 41">
          <a:extLst>
            <a:ext uri="{FF2B5EF4-FFF2-40B4-BE49-F238E27FC236}">
              <a16:creationId xmlns:a16="http://schemas.microsoft.com/office/drawing/2014/main" id="{72C1B44F-6A7D-4481-9053-EA2B13A819C4}"/>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8" name="Text Box 41">
          <a:extLst>
            <a:ext uri="{FF2B5EF4-FFF2-40B4-BE49-F238E27FC236}">
              <a16:creationId xmlns:a16="http://schemas.microsoft.com/office/drawing/2014/main" id="{26E0E354-D7D3-484B-B3A0-586058E5A969}"/>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79" name="Text Box 41">
          <a:extLst>
            <a:ext uri="{FF2B5EF4-FFF2-40B4-BE49-F238E27FC236}">
              <a16:creationId xmlns:a16="http://schemas.microsoft.com/office/drawing/2014/main" id="{900EEABB-37A5-420C-8672-FAF781C3C74B}"/>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80" name="Text Box 41">
          <a:extLst>
            <a:ext uri="{FF2B5EF4-FFF2-40B4-BE49-F238E27FC236}">
              <a16:creationId xmlns:a16="http://schemas.microsoft.com/office/drawing/2014/main" id="{478DEBD9-09A8-41AF-86C1-88DE86E0FF36}"/>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81" name="Text Box 41">
          <a:extLst>
            <a:ext uri="{FF2B5EF4-FFF2-40B4-BE49-F238E27FC236}">
              <a16:creationId xmlns:a16="http://schemas.microsoft.com/office/drawing/2014/main" id="{F2A1CA36-61F7-4DAB-ADAF-553683AC3D0F}"/>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82" name="Text Box 41">
          <a:extLst>
            <a:ext uri="{FF2B5EF4-FFF2-40B4-BE49-F238E27FC236}">
              <a16:creationId xmlns:a16="http://schemas.microsoft.com/office/drawing/2014/main" id="{E371DE39-A666-48F1-AFCA-69CA1124F642}"/>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561975</xdr:rowOff>
    </xdr:to>
    <xdr:sp macro="" textlink="">
      <xdr:nvSpPr>
        <xdr:cNvPr id="115183" name="Text Box 41">
          <a:extLst>
            <a:ext uri="{FF2B5EF4-FFF2-40B4-BE49-F238E27FC236}">
              <a16:creationId xmlns:a16="http://schemas.microsoft.com/office/drawing/2014/main" id="{EDAC4625-685E-4DD1-A068-3E1946D1FBBE}"/>
            </a:ext>
          </a:extLst>
        </xdr:cNvPr>
        <xdr:cNvSpPr txBox="1">
          <a:spLocks noChangeArrowheads="1"/>
        </xdr:cNvSpPr>
      </xdr:nvSpPr>
      <xdr:spPr bwMode="auto">
        <a:xfrm>
          <a:off x="12706350" y="323469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676275</xdr:colOff>
      <xdr:row>29</xdr:row>
      <xdr:rowOff>1390650</xdr:rowOff>
    </xdr:from>
    <xdr:to>
      <xdr:col>7</xdr:col>
      <xdr:colOff>781050</xdr:colOff>
      <xdr:row>29</xdr:row>
      <xdr:rowOff>1704975</xdr:rowOff>
    </xdr:to>
    <xdr:sp macro="" textlink="">
      <xdr:nvSpPr>
        <xdr:cNvPr id="115184" name="Text Box 41">
          <a:extLst>
            <a:ext uri="{FF2B5EF4-FFF2-40B4-BE49-F238E27FC236}">
              <a16:creationId xmlns:a16="http://schemas.microsoft.com/office/drawing/2014/main" id="{D655FAD3-9265-40D3-84B2-FB2ADA2C1755}"/>
            </a:ext>
          </a:extLst>
        </xdr:cNvPr>
        <xdr:cNvSpPr txBox="1">
          <a:spLocks noChangeArrowheads="1"/>
        </xdr:cNvSpPr>
      </xdr:nvSpPr>
      <xdr:spPr bwMode="auto">
        <a:xfrm>
          <a:off x="12582525" y="334994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1143000</xdr:rowOff>
    </xdr:to>
    <xdr:sp macro="" textlink="">
      <xdr:nvSpPr>
        <xdr:cNvPr id="115185" name="Text Box 41">
          <a:extLst>
            <a:ext uri="{FF2B5EF4-FFF2-40B4-BE49-F238E27FC236}">
              <a16:creationId xmlns:a16="http://schemas.microsoft.com/office/drawing/2014/main" id="{04A51B39-A210-40FB-BB0C-2366099D6D98}"/>
            </a:ext>
          </a:extLst>
        </xdr:cNvPr>
        <xdr:cNvSpPr txBox="1">
          <a:spLocks noChangeArrowheads="1"/>
        </xdr:cNvSpPr>
      </xdr:nvSpPr>
      <xdr:spPr bwMode="auto">
        <a:xfrm>
          <a:off x="12706350" y="32346900"/>
          <a:ext cx="104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6" name="Text Box 41">
          <a:extLst>
            <a:ext uri="{FF2B5EF4-FFF2-40B4-BE49-F238E27FC236}">
              <a16:creationId xmlns:a16="http://schemas.microsoft.com/office/drawing/2014/main" id="{A2FF06FA-D15B-442F-9C8D-D66D5A350F64}"/>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7" name="Text Box 41">
          <a:extLst>
            <a:ext uri="{FF2B5EF4-FFF2-40B4-BE49-F238E27FC236}">
              <a16:creationId xmlns:a16="http://schemas.microsoft.com/office/drawing/2014/main" id="{669C6B6F-7269-4061-9A34-13D24C21C215}"/>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8" name="Text Box 41">
          <a:extLst>
            <a:ext uri="{FF2B5EF4-FFF2-40B4-BE49-F238E27FC236}">
              <a16:creationId xmlns:a16="http://schemas.microsoft.com/office/drawing/2014/main" id="{6D8E4B44-481D-4C11-8DBD-606CED15E73A}"/>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89" name="Text Box 41">
          <a:extLst>
            <a:ext uri="{FF2B5EF4-FFF2-40B4-BE49-F238E27FC236}">
              <a16:creationId xmlns:a16="http://schemas.microsoft.com/office/drawing/2014/main" id="{231082C5-E5EC-40BC-880E-AE06CD5916EB}"/>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90" name="Text Box 41">
          <a:extLst>
            <a:ext uri="{FF2B5EF4-FFF2-40B4-BE49-F238E27FC236}">
              <a16:creationId xmlns:a16="http://schemas.microsoft.com/office/drawing/2014/main" id="{0299F931-9B89-443F-BD8E-2F690F7ABD44}"/>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91" name="Text Box 41">
          <a:extLst>
            <a:ext uri="{FF2B5EF4-FFF2-40B4-BE49-F238E27FC236}">
              <a16:creationId xmlns:a16="http://schemas.microsoft.com/office/drawing/2014/main" id="{4D381EAD-3C6C-441D-8BF2-E41AB268DCC3}"/>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92" name="Text Box 41">
          <a:extLst>
            <a:ext uri="{FF2B5EF4-FFF2-40B4-BE49-F238E27FC236}">
              <a16:creationId xmlns:a16="http://schemas.microsoft.com/office/drawing/2014/main" id="{272E0352-A31F-4219-8A48-989762AE166B}"/>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466725</xdr:rowOff>
    </xdr:to>
    <xdr:sp macro="" textlink="">
      <xdr:nvSpPr>
        <xdr:cNvPr id="115193" name="Text Box 41">
          <a:extLst>
            <a:ext uri="{FF2B5EF4-FFF2-40B4-BE49-F238E27FC236}">
              <a16:creationId xmlns:a16="http://schemas.microsoft.com/office/drawing/2014/main" id="{CC652A99-B1CB-4332-8D57-319AB383DA60}"/>
            </a:ext>
          </a:extLst>
        </xdr:cNvPr>
        <xdr:cNvSpPr txBox="1">
          <a:spLocks noChangeArrowheads="1"/>
        </xdr:cNvSpPr>
      </xdr:nvSpPr>
      <xdr:spPr bwMode="auto">
        <a:xfrm>
          <a:off x="12706350" y="32346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838200</xdr:colOff>
      <xdr:row>30</xdr:row>
      <xdr:rowOff>238125</xdr:rowOff>
    </xdr:from>
    <xdr:to>
      <xdr:col>7</xdr:col>
      <xdr:colOff>942975</xdr:colOff>
      <xdr:row>30</xdr:row>
      <xdr:rowOff>466725</xdr:rowOff>
    </xdr:to>
    <xdr:sp macro="" textlink="">
      <xdr:nvSpPr>
        <xdr:cNvPr id="115194" name="Text Box 41">
          <a:extLst>
            <a:ext uri="{FF2B5EF4-FFF2-40B4-BE49-F238E27FC236}">
              <a16:creationId xmlns:a16="http://schemas.microsoft.com/office/drawing/2014/main" id="{040040BF-2471-49F5-A182-FAF50C55B07B}"/>
            </a:ext>
          </a:extLst>
        </xdr:cNvPr>
        <xdr:cNvSpPr txBox="1">
          <a:spLocks noChangeArrowheads="1"/>
        </xdr:cNvSpPr>
      </xdr:nvSpPr>
      <xdr:spPr bwMode="auto">
        <a:xfrm>
          <a:off x="12744450" y="352329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95" name="Text Box 41">
          <a:extLst>
            <a:ext uri="{FF2B5EF4-FFF2-40B4-BE49-F238E27FC236}">
              <a16:creationId xmlns:a16="http://schemas.microsoft.com/office/drawing/2014/main" id="{0A1612EB-26FF-4B3E-9390-D250F8907596}"/>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96" name="Text Box 41">
          <a:extLst>
            <a:ext uri="{FF2B5EF4-FFF2-40B4-BE49-F238E27FC236}">
              <a16:creationId xmlns:a16="http://schemas.microsoft.com/office/drawing/2014/main" id="{9A0D7B93-3E1E-4FAE-953C-2B56F6B7BC98}"/>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466725</xdr:rowOff>
    </xdr:to>
    <xdr:sp macro="" textlink="">
      <xdr:nvSpPr>
        <xdr:cNvPr id="115197" name="Text Box 41">
          <a:extLst>
            <a:ext uri="{FF2B5EF4-FFF2-40B4-BE49-F238E27FC236}">
              <a16:creationId xmlns:a16="http://schemas.microsoft.com/office/drawing/2014/main" id="{59B32198-04F9-4150-8C6A-C93887FF50F2}"/>
            </a:ext>
          </a:extLst>
        </xdr:cNvPr>
        <xdr:cNvSpPr txBox="1">
          <a:spLocks noChangeArrowheads="1"/>
        </xdr:cNvSpPr>
      </xdr:nvSpPr>
      <xdr:spPr bwMode="auto">
        <a:xfrm>
          <a:off x="12706350" y="352329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466725</xdr:rowOff>
    </xdr:to>
    <xdr:sp macro="" textlink="">
      <xdr:nvSpPr>
        <xdr:cNvPr id="115198" name="Text Box 41">
          <a:extLst>
            <a:ext uri="{FF2B5EF4-FFF2-40B4-BE49-F238E27FC236}">
              <a16:creationId xmlns:a16="http://schemas.microsoft.com/office/drawing/2014/main" id="{CD1BF886-2FEC-488E-86A8-4A32C66597F0}"/>
            </a:ext>
          </a:extLst>
        </xdr:cNvPr>
        <xdr:cNvSpPr txBox="1">
          <a:spLocks noChangeArrowheads="1"/>
        </xdr:cNvSpPr>
      </xdr:nvSpPr>
      <xdr:spPr bwMode="auto">
        <a:xfrm>
          <a:off x="12706350" y="352329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199" name="Text Box 41">
          <a:extLst>
            <a:ext uri="{FF2B5EF4-FFF2-40B4-BE49-F238E27FC236}">
              <a16:creationId xmlns:a16="http://schemas.microsoft.com/office/drawing/2014/main" id="{40695BE0-7987-4973-A09B-5B4810398711}"/>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200" name="Text Box 41">
          <a:extLst>
            <a:ext uri="{FF2B5EF4-FFF2-40B4-BE49-F238E27FC236}">
              <a16:creationId xmlns:a16="http://schemas.microsoft.com/office/drawing/2014/main" id="{BAC2699C-9F47-41FB-A44B-35A601F977FE}"/>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466725</xdr:rowOff>
    </xdr:to>
    <xdr:sp macro="" textlink="">
      <xdr:nvSpPr>
        <xdr:cNvPr id="115201" name="Text Box 41">
          <a:extLst>
            <a:ext uri="{FF2B5EF4-FFF2-40B4-BE49-F238E27FC236}">
              <a16:creationId xmlns:a16="http://schemas.microsoft.com/office/drawing/2014/main" id="{DDC86793-3D93-4FB4-8BE9-97BA270EEFE5}"/>
            </a:ext>
          </a:extLst>
        </xdr:cNvPr>
        <xdr:cNvSpPr txBox="1">
          <a:spLocks noChangeArrowheads="1"/>
        </xdr:cNvSpPr>
      </xdr:nvSpPr>
      <xdr:spPr bwMode="auto">
        <a:xfrm>
          <a:off x="12706350" y="352329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581025</xdr:rowOff>
    </xdr:to>
    <xdr:sp macro="" textlink="">
      <xdr:nvSpPr>
        <xdr:cNvPr id="115202" name="Text Box 41">
          <a:extLst>
            <a:ext uri="{FF2B5EF4-FFF2-40B4-BE49-F238E27FC236}">
              <a16:creationId xmlns:a16="http://schemas.microsoft.com/office/drawing/2014/main" id="{6FB25773-48B4-4D1B-B4D9-C1D38B87115A}"/>
            </a:ext>
          </a:extLst>
        </xdr:cNvPr>
        <xdr:cNvSpPr txBox="1">
          <a:spLocks noChangeArrowheads="1"/>
        </xdr:cNvSpPr>
      </xdr:nvSpPr>
      <xdr:spPr bwMode="auto">
        <a:xfrm>
          <a:off x="12706350" y="32346900"/>
          <a:ext cx="1047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123825</xdr:rowOff>
    </xdr:to>
    <xdr:sp macro="" textlink="">
      <xdr:nvSpPr>
        <xdr:cNvPr id="115203" name="Text Box 41">
          <a:extLst>
            <a:ext uri="{FF2B5EF4-FFF2-40B4-BE49-F238E27FC236}">
              <a16:creationId xmlns:a16="http://schemas.microsoft.com/office/drawing/2014/main" id="{91169715-15AC-4DF3-8444-C9F7F13297C0}"/>
            </a:ext>
          </a:extLst>
        </xdr:cNvPr>
        <xdr:cNvSpPr txBox="1">
          <a:spLocks noChangeArrowheads="1"/>
        </xdr:cNvSpPr>
      </xdr:nvSpPr>
      <xdr:spPr bwMode="auto">
        <a:xfrm>
          <a:off x="12706350" y="3727132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4" name="Text Box 41">
          <a:extLst>
            <a:ext uri="{FF2B5EF4-FFF2-40B4-BE49-F238E27FC236}">
              <a16:creationId xmlns:a16="http://schemas.microsoft.com/office/drawing/2014/main" id="{145EDA71-38C7-4A1E-B7AC-BC9D8CD8135B}"/>
            </a:ext>
          </a:extLst>
        </xdr:cNvPr>
        <xdr:cNvSpPr txBox="1">
          <a:spLocks noChangeArrowheads="1"/>
        </xdr:cNvSpPr>
      </xdr:nvSpPr>
      <xdr:spPr bwMode="auto">
        <a:xfrm>
          <a:off x="12706350" y="35232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5" name="Text Box 41">
          <a:extLst>
            <a:ext uri="{FF2B5EF4-FFF2-40B4-BE49-F238E27FC236}">
              <a16:creationId xmlns:a16="http://schemas.microsoft.com/office/drawing/2014/main" id="{80643CFF-11BE-4476-9936-9234EB623F57}"/>
            </a:ext>
          </a:extLst>
        </xdr:cNvPr>
        <xdr:cNvSpPr txBox="1">
          <a:spLocks noChangeArrowheads="1"/>
        </xdr:cNvSpPr>
      </xdr:nvSpPr>
      <xdr:spPr bwMode="auto">
        <a:xfrm>
          <a:off x="12706350" y="35232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123825</xdr:rowOff>
    </xdr:to>
    <xdr:sp macro="" textlink="">
      <xdr:nvSpPr>
        <xdr:cNvPr id="115206" name="Text Box 41">
          <a:extLst>
            <a:ext uri="{FF2B5EF4-FFF2-40B4-BE49-F238E27FC236}">
              <a16:creationId xmlns:a16="http://schemas.microsoft.com/office/drawing/2014/main" id="{4BFC5749-2AB5-437C-A5F7-CC019E409A1C}"/>
            </a:ext>
          </a:extLst>
        </xdr:cNvPr>
        <xdr:cNvSpPr txBox="1">
          <a:spLocks noChangeArrowheads="1"/>
        </xdr:cNvSpPr>
      </xdr:nvSpPr>
      <xdr:spPr bwMode="auto">
        <a:xfrm>
          <a:off x="12706350" y="3727132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123825</xdr:rowOff>
    </xdr:to>
    <xdr:sp macro="" textlink="">
      <xdr:nvSpPr>
        <xdr:cNvPr id="115207" name="Text Box 41">
          <a:extLst>
            <a:ext uri="{FF2B5EF4-FFF2-40B4-BE49-F238E27FC236}">
              <a16:creationId xmlns:a16="http://schemas.microsoft.com/office/drawing/2014/main" id="{5EB85A4C-075D-47E9-B824-53AF6BEB342E}"/>
            </a:ext>
          </a:extLst>
        </xdr:cNvPr>
        <xdr:cNvSpPr txBox="1">
          <a:spLocks noChangeArrowheads="1"/>
        </xdr:cNvSpPr>
      </xdr:nvSpPr>
      <xdr:spPr bwMode="auto">
        <a:xfrm>
          <a:off x="12706350" y="3727132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8" name="Text Box 41">
          <a:extLst>
            <a:ext uri="{FF2B5EF4-FFF2-40B4-BE49-F238E27FC236}">
              <a16:creationId xmlns:a16="http://schemas.microsoft.com/office/drawing/2014/main" id="{E113D7FE-CCCE-495A-B270-F93314415FD8}"/>
            </a:ext>
          </a:extLst>
        </xdr:cNvPr>
        <xdr:cNvSpPr txBox="1">
          <a:spLocks noChangeArrowheads="1"/>
        </xdr:cNvSpPr>
      </xdr:nvSpPr>
      <xdr:spPr bwMode="auto">
        <a:xfrm>
          <a:off x="12706350" y="35232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09" name="Text Box 41">
          <a:extLst>
            <a:ext uri="{FF2B5EF4-FFF2-40B4-BE49-F238E27FC236}">
              <a16:creationId xmlns:a16="http://schemas.microsoft.com/office/drawing/2014/main" id="{60148226-6FC8-4B69-B97B-5245DFE5DBCF}"/>
            </a:ext>
          </a:extLst>
        </xdr:cNvPr>
        <xdr:cNvSpPr txBox="1">
          <a:spLocks noChangeArrowheads="1"/>
        </xdr:cNvSpPr>
      </xdr:nvSpPr>
      <xdr:spPr bwMode="auto">
        <a:xfrm>
          <a:off x="12706350" y="35232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123825</xdr:rowOff>
    </xdr:to>
    <xdr:sp macro="" textlink="">
      <xdr:nvSpPr>
        <xdr:cNvPr id="115210" name="Text Box 41">
          <a:extLst>
            <a:ext uri="{FF2B5EF4-FFF2-40B4-BE49-F238E27FC236}">
              <a16:creationId xmlns:a16="http://schemas.microsoft.com/office/drawing/2014/main" id="{123EA40A-B43A-4889-92D9-11D315F5E8D4}"/>
            </a:ext>
          </a:extLst>
        </xdr:cNvPr>
        <xdr:cNvSpPr txBox="1">
          <a:spLocks noChangeArrowheads="1"/>
        </xdr:cNvSpPr>
      </xdr:nvSpPr>
      <xdr:spPr bwMode="auto">
        <a:xfrm>
          <a:off x="12706350" y="3727132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571500</xdr:rowOff>
    </xdr:to>
    <xdr:sp macro="" textlink="">
      <xdr:nvSpPr>
        <xdr:cNvPr id="115211" name="Text Box 41">
          <a:extLst>
            <a:ext uri="{FF2B5EF4-FFF2-40B4-BE49-F238E27FC236}">
              <a16:creationId xmlns:a16="http://schemas.microsoft.com/office/drawing/2014/main" id="{A3CF870A-7E6E-442D-840A-EA06851FBB69}"/>
            </a:ext>
          </a:extLst>
        </xdr:cNvPr>
        <xdr:cNvSpPr txBox="1">
          <a:spLocks noChangeArrowheads="1"/>
        </xdr:cNvSpPr>
      </xdr:nvSpPr>
      <xdr:spPr bwMode="auto">
        <a:xfrm>
          <a:off x="12706350" y="352329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742950</xdr:rowOff>
    </xdr:to>
    <xdr:sp macro="" textlink="">
      <xdr:nvSpPr>
        <xdr:cNvPr id="115212" name="Text Box 41">
          <a:extLst>
            <a:ext uri="{FF2B5EF4-FFF2-40B4-BE49-F238E27FC236}">
              <a16:creationId xmlns:a16="http://schemas.microsoft.com/office/drawing/2014/main" id="{6CF85E8D-10E5-456F-BD0F-558454F615BD}"/>
            </a:ext>
          </a:extLst>
        </xdr:cNvPr>
        <xdr:cNvSpPr txBox="1">
          <a:spLocks noChangeArrowheads="1"/>
        </xdr:cNvSpPr>
      </xdr:nvSpPr>
      <xdr:spPr bwMode="auto">
        <a:xfrm>
          <a:off x="12706350" y="37271325"/>
          <a:ext cx="104775"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762000</xdr:rowOff>
    </xdr:to>
    <xdr:sp macro="" textlink="">
      <xdr:nvSpPr>
        <xdr:cNvPr id="115213" name="Text Box 41">
          <a:extLst>
            <a:ext uri="{FF2B5EF4-FFF2-40B4-BE49-F238E27FC236}">
              <a16:creationId xmlns:a16="http://schemas.microsoft.com/office/drawing/2014/main" id="{CEC4E324-0EB4-47D4-9F90-B93595756020}"/>
            </a:ext>
          </a:extLst>
        </xdr:cNvPr>
        <xdr:cNvSpPr txBox="1">
          <a:spLocks noChangeArrowheads="1"/>
        </xdr:cNvSpPr>
      </xdr:nvSpPr>
      <xdr:spPr bwMode="auto">
        <a:xfrm>
          <a:off x="12706350" y="37271325"/>
          <a:ext cx="1047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1085850</xdr:rowOff>
    </xdr:to>
    <xdr:sp macro="" textlink="">
      <xdr:nvSpPr>
        <xdr:cNvPr id="115214" name="Text Box 41">
          <a:extLst>
            <a:ext uri="{FF2B5EF4-FFF2-40B4-BE49-F238E27FC236}">
              <a16:creationId xmlns:a16="http://schemas.microsoft.com/office/drawing/2014/main" id="{0E800300-6047-4B33-A52B-4E1878EA7CC9}"/>
            </a:ext>
          </a:extLst>
        </xdr:cNvPr>
        <xdr:cNvSpPr txBox="1">
          <a:spLocks noChangeArrowheads="1"/>
        </xdr:cNvSpPr>
      </xdr:nvSpPr>
      <xdr:spPr bwMode="auto">
        <a:xfrm>
          <a:off x="12706350" y="35232975"/>
          <a:ext cx="1047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228600</xdr:rowOff>
    </xdr:from>
    <xdr:to>
      <xdr:col>7</xdr:col>
      <xdr:colOff>904875</xdr:colOff>
      <xdr:row>32</xdr:row>
      <xdr:rowOff>114300</xdr:rowOff>
    </xdr:to>
    <xdr:sp macro="" textlink="">
      <xdr:nvSpPr>
        <xdr:cNvPr id="115215" name="Text Box 41">
          <a:extLst>
            <a:ext uri="{FF2B5EF4-FFF2-40B4-BE49-F238E27FC236}">
              <a16:creationId xmlns:a16="http://schemas.microsoft.com/office/drawing/2014/main" id="{172EE87D-96F4-4CEC-B9C1-8B7F4D7A4D89}"/>
            </a:ext>
          </a:extLst>
        </xdr:cNvPr>
        <xdr:cNvSpPr txBox="1">
          <a:spLocks noChangeArrowheads="1"/>
        </xdr:cNvSpPr>
      </xdr:nvSpPr>
      <xdr:spPr bwMode="auto">
        <a:xfrm>
          <a:off x="12706350" y="37252275"/>
          <a:ext cx="104775"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216" name="Text Box 41">
          <a:extLst>
            <a:ext uri="{FF2B5EF4-FFF2-40B4-BE49-F238E27FC236}">
              <a16:creationId xmlns:a16="http://schemas.microsoft.com/office/drawing/2014/main" id="{42B2B6E0-4CFA-4363-8659-678F2C04512D}"/>
            </a:ext>
          </a:extLst>
        </xdr:cNvPr>
        <xdr:cNvSpPr txBox="1">
          <a:spLocks noChangeArrowheads="1"/>
        </xdr:cNvSpPr>
      </xdr:nvSpPr>
      <xdr:spPr bwMode="auto">
        <a:xfrm>
          <a:off x="12706350" y="323469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217" name="Text Box 41">
          <a:extLst>
            <a:ext uri="{FF2B5EF4-FFF2-40B4-BE49-F238E27FC236}">
              <a16:creationId xmlns:a16="http://schemas.microsoft.com/office/drawing/2014/main" id="{F33ECBC5-A66E-4CB6-BE79-44B76649E4BA}"/>
            </a:ext>
          </a:extLst>
        </xdr:cNvPr>
        <xdr:cNvSpPr txBox="1">
          <a:spLocks noChangeArrowheads="1"/>
        </xdr:cNvSpPr>
      </xdr:nvSpPr>
      <xdr:spPr bwMode="auto">
        <a:xfrm>
          <a:off x="12706350" y="323469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218" name="Text Box 41">
          <a:extLst>
            <a:ext uri="{FF2B5EF4-FFF2-40B4-BE49-F238E27FC236}">
              <a16:creationId xmlns:a16="http://schemas.microsoft.com/office/drawing/2014/main" id="{CEF7252A-1482-492E-B0D0-D5A922E6C8F6}"/>
            </a:ext>
          </a:extLst>
        </xdr:cNvPr>
        <xdr:cNvSpPr txBox="1">
          <a:spLocks noChangeArrowheads="1"/>
        </xdr:cNvSpPr>
      </xdr:nvSpPr>
      <xdr:spPr bwMode="auto">
        <a:xfrm>
          <a:off x="12706350" y="323469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29</xdr:row>
      <xdr:rowOff>238125</xdr:rowOff>
    </xdr:from>
    <xdr:to>
      <xdr:col>7</xdr:col>
      <xdr:colOff>904875</xdr:colOff>
      <xdr:row>29</xdr:row>
      <xdr:rowOff>447675</xdr:rowOff>
    </xdr:to>
    <xdr:sp macro="" textlink="">
      <xdr:nvSpPr>
        <xdr:cNvPr id="115219" name="Text Box 41">
          <a:extLst>
            <a:ext uri="{FF2B5EF4-FFF2-40B4-BE49-F238E27FC236}">
              <a16:creationId xmlns:a16="http://schemas.microsoft.com/office/drawing/2014/main" id="{069EC803-6B4F-448C-89E7-4E8B68623FFD}"/>
            </a:ext>
          </a:extLst>
        </xdr:cNvPr>
        <xdr:cNvSpPr txBox="1">
          <a:spLocks noChangeArrowheads="1"/>
        </xdr:cNvSpPr>
      </xdr:nvSpPr>
      <xdr:spPr bwMode="auto">
        <a:xfrm>
          <a:off x="12706350" y="3234690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457200</xdr:rowOff>
    </xdr:to>
    <xdr:sp macro="" textlink="">
      <xdr:nvSpPr>
        <xdr:cNvPr id="115220" name="Text Box 41">
          <a:extLst>
            <a:ext uri="{FF2B5EF4-FFF2-40B4-BE49-F238E27FC236}">
              <a16:creationId xmlns:a16="http://schemas.microsoft.com/office/drawing/2014/main" id="{D0C8F4BD-4DD2-49F1-A38E-993CFE42989F}"/>
            </a:ext>
          </a:extLst>
        </xdr:cNvPr>
        <xdr:cNvSpPr txBox="1">
          <a:spLocks noChangeArrowheads="1"/>
        </xdr:cNvSpPr>
      </xdr:nvSpPr>
      <xdr:spPr bwMode="auto">
        <a:xfrm>
          <a:off x="12706350" y="352329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457200</xdr:rowOff>
    </xdr:to>
    <xdr:sp macro="" textlink="">
      <xdr:nvSpPr>
        <xdr:cNvPr id="115221" name="Text Box 41">
          <a:extLst>
            <a:ext uri="{FF2B5EF4-FFF2-40B4-BE49-F238E27FC236}">
              <a16:creationId xmlns:a16="http://schemas.microsoft.com/office/drawing/2014/main" id="{7311BA35-2A99-45D2-87F3-E2E7216A59F0}"/>
            </a:ext>
          </a:extLst>
        </xdr:cNvPr>
        <xdr:cNvSpPr txBox="1">
          <a:spLocks noChangeArrowheads="1"/>
        </xdr:cNvSpPr>
      </xdr:nvSpPr>
      <xdr:spPr bwMode="auto">
        <a:xfrm>
          <a:off x="12706350" y="352329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457200</xdr:rowOff>
    </xdr:to>
    <xdr:sp macro="" textlink="">
      <xdr:nvSpPr>
        <xdr:cNvPr id="115222" name="Text Box 41">
          <a:extLst>
            <a:ext uri="{FF2B5EF4-FFF2-40B4-BE49-F238E27FC236}">
              <a16:creationId xmlns:a16="http://schemas.microsoft.com/office/drawing/2014/main" id="{8FECDC1F-09C9-4456-87AB-D1867A998E30}"/>
            </a:ext>
          </a:extLst>
        </xdr:cNvPr>
        <xdr:cNvSpPr txBox="1">
          <a:spLocks noChangeArrowheads="1"/>
        </xdr:cNvSpPr>
      </xdr:nvSpPr>
      <xdr:spPr bwMode="auto">
        <a:xfrm>
          <a:off x="12706350" y="352329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30</xdr:row>
      <xdr:rowOff>238125</xdr:rowOff>
    </xdr:from>
    <xdr:to>
      <xdr:col>7</xdr:col>
      <xdr:colOff>904875</xdr:colOff>
      <xdr:row>30</xdr:row>
      <xdr:rowOff>457200</xdr:rowOff>
    </xdr:to>
    <xdr:sp macro="" textlink="">
      <xdr:nvSpPr>
        <xdr:cNvPr id="115223" name="Text Box 41">
          <a:extLst>
            <a:ext uri="{FF2B5EF4-FFF2-40B4-BE49-F238E27FC236}">
              <a16:creationId xmlns:a16="http://schemas.microsoft.com/office/drawing/2014/main" id="{AA0032E9-41B2-4935-960A-26C21B10A79B}"/>
            </a:ext>
          </a:extLst>
        </xdr:cNvPr>
        <xdr:cNvSpPr txBox="1">
          <a:spLocks noChangeArrowheads="1"/>
        </xdr:cNvSpPr>
      </xdr:nvSpPr>
      <xdr:spPr bwMode="auto">
        <a:xfrm>
          <a:off x="12706350" y="352329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114300</xdr:rowOff>
    </xdr:to>
    <xdr:sp macro="" textlink="">
      <xdr:nvSpPr>
        <xdr:cNvPr id="115224" name="Text Box 41">
          <a:extLst>
            <a:ext uri="{FF2B5EF4-FFF2-40B4-BE49-F238E27FC236}">
              <a16:creationId xmlns:a16="http://schemas.microsoft.com/office/drawing/2014/main" id="{ACAFF92B-4294-419A-96B1-CFAA40002016}"/>
            </a:ext>
          </a:extLst>
        </xdr:cNvPr>
        <xdr:cNvSpPr txBox="1">
          <a:spLocks noChangeArrowheads="1"/>
        </xdr:cNvSpPr>
      </xdr:nvSpPr>
      <xdr:spPr bwMode="auto">
        <a:xfrm>
          <a:off x="12706350" y="37271325"/>
          <a:ext cx="1047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114300</xdr:rowOff>
    </xdr:to>
    <xdr:sp macro="" textlink="">
      <xdr:nvSpPr>
        <xdr:cNvPr id="115225" name="Text Box 41">
          <a:extLst>
            <a:ext uri="{FF2B5EF4-FFF2-40B4-BE49-F238E27FC236}">
              <a16:creationId xmlns:a16="http://schemas.microsoft.com/office/drawing/2014/main" id="{0656530B-3E75-4ECF-BEA9-7E7275EB03E6}"/>
            </a:ext>
          </a:extLst>
        </xdr:cNvPr>
        <xdr:cNvSpPr txBox="1">
          <a:spLocks noChangeArrowheads="1"/>
        </xdr:cNvSpPr>
      </xdr:nvSpPr>
      <xdr:spPr bwMode="auto">
        <a:xfrm>
          <a:off x="12706350" y="37271325"/>
          <a:ext cx="1047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114300</xdr:rowOff>
    </xdr:to>
    <xdr:sp macro="" textlink="">
      <xdr:nvSpPr>
        <xdr:cNvPr id="115226" name="Text Box 41">
          <a:extLst>
            <a:ext uri="{FF2B5EF4-FFF2-40B4-BE49-F238E27FC236}">
              <a16:creationId xmlns:a16="http://schemas.microsoft.com/office/drawing/2014/main" id="{FA250385-1EEF-475A-9FE6-C949F00257F8}"/>
            </a:ext>
          </a:extLst>
        </xdr:cNvPr>
        <xdr:cNvSpPr txBox="1">
          <a:spLocks noChangeArrowheads="1"/>
        </xdr:cNvSpPr>
      </xdr:nvSpPr>
      <xdr:spPr bwMode="auto">
        <a:xfrm>
          <a:off x="12706350" y="37271325"/>
          <a:ext cx="1047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114300</xdr:rowOff>
    </xdr:to>
    <xdr:sp macro="" textlink="">
      <xdr:nvSpPr>
        <xdr:cNvPr id="115227" name="Text Box 41">
          <a:extLst>
            <a:ext uri="{FF2B5EF4-FFF2-40B4-BE49-F238E27FC236}">
              <a16:creationId xmlns:a16="http://schemas.microsoft.com/office/drawing/2014/main" id="{B3C70E78-E9D1-41BD-9EE1-1D303B7A4D11}"/>
            </a:ext>
          </a:extLst>
        </xdr:cNvPr>
        <xdr:cNvSpPr txBox="1">
          <a:spLocks noChangeArrowheads="1"/>
        </xdr:cNvSpPr>
      </xdr:nvSpPr>
      <xdr:spPr bwMode="auto">
        <a:xfrm>
          <a:off x="12706350" y="37271325"/>
          <a:ext cx="1047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28" name="Text Box 41">
          <a:extLst>
            <a:ext uri="{FF2B5EF4-FFF2-40B4-BE49-F238E27FC236}">
              <a16:creationId xmlns:a16="http://schemas.microsoft.com/office/drawing/2014/main" id="{3B653723-2E82-4E8F-A9C2-03C7C451F91B}"/>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29" name="Text Box 41">
          <a:extLst>
            <a:ext uri="{FF2B5EF4-FFF2-40B4-BE49-F238E27FC236}">
              <a16:creationId xmlns:a16="http://schemas.microsoft.com/office/drawing/2014/main" id="{AB6FCFE5-373A-4914-AD17-35DFEE3976C6}"/>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0" name="Text Box 41">
          <a:extLst>
            <a:ext uri="{FF2B5EF4-FFF2-40B4-BE49-F238E27FC236}">
              <a16:creationId xmlns:a16="http://schemas.microsoft.com/office/drawing/2014/main" id="{0052797D-EB8B-434C-92FE-54245FD430C1}"/>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1" name="Text Box 41">
          <a:extLst>
            <a:ext uri="{FF2B5EF4-FFF2-40B4-BE49-F238E27FC236}">
              <a16:creationId xmlns:a16="http://schemas.microsoft.com/office/drawing/2014/main" id="{A50D83B3-4AE4-456D-8E9E-689F07C87D2C}"/>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2" name="Text Box 41">
          <a:extLst>
            <a:ext uri="{FF2B5EF4-FFF2-40B4-BE49-F238E27FC236}">
              <a16:creationId xmlns:a16="http://schemas.microsoft.com/office/drawing/2014/main" id="{443AD29F-6F0C-409B-BD39-2AEA2A82707F}"/>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3" name="Text Box 41">
          <a:extLst>
            <a:ext uri="{FF2B5EF4-FFF2-40B4-BE49-F238E27FC236}">
              <a16:creationId xmlns:a16="http://schemas.microsoft.com/office/drawing/2014/main" id="{1925890C-FE48-405F-8965-0E1A9E4BCFBA}"/>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4" name="Text Box 41">
          <a:extLst>
            <a:ext uri="{FF2B5EF4-FFF2-40B4-BE49-F238E27FC236}">
              <a16:creationId xmlns:a16="http://schemas.microsoft.com/office/drawing/2014/main" id="{CB96CF09-8AFA-4539-A962-4E15EC6296BD}"/>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5" name="Text Box 41">
          <a:extLst>
            <a:ext uri="{FF2B5EF4-FFF2-40B4-BE49-F238E27FC236}">
              <a16:creationId xmlns:a16="http://schemas.microsoft.com/office/drawing/2014/main" id="{D2F226F5-856B-4CD9-833B-A9EC31E6182E}"/>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6" name="Text Box 41">
          <a:extLst>
            <a:ext uri="{FF2B5EF4-FFF2-40B4-BE49-F238E27FC236}">
              <a16:creationId xmlns:a16="http://schemas.microsoft.com/office/drawing/2014/main" id="{B6D6B2F2-247C-4CE1-99E4-67FEB72F1F95}"/>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228600</xdr:rowOff>
    </xdr:to>
    <xdr:sp macro="" textlink="">
      <xdr:nvSpPr>
        <xdr:cNvPr id="115237" name="Text Box 41">
          <a:extLst>
            <a:ext uri="{FF2B5EF4-FFF2-40B4-BE49-F238E27FC236}">
              <a16:creationId xmlns:a16="http://schemas.microsoft.com/office/drawing/2014/main" id="{97182660-E609-43EF-ABF1-5CACCDB7AFBD}"/>
            </a:ext>
          </a:extLst>
        </xdr:cNvPr>
        <xdr:cNvSpPr txBox="1">
          <a:spLocks noChangeArrowheads="1"/>
        </xdr:cNvSpPr>
      </xdr:nvSpPr>
      <xdr:spPr bwMode="auto">
        <a:xfrm>
          <a:off x="12706350" y="37271325"/>
          <a:ext cx="104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1200150</xdr:rowOff>
    </xdr:to>
    <xdr:sp macro="" textlink="">
      <xdr:nvSpPr>
        <xdr:cNvPr id="115238" name="Text Box 41">
          <a:extLst>
            <a:ext uri="{FF2B5EF4-FFF2-40B4-BE49-F238E27FC236}">
              <a16:creationId xmlns:a16="http://schemas.microsoft.com/office/drawing/2014/main" id="{D053670E-AAAD-4EA2-B647-41C860550663}"/>
            </a:ext>
          </a:extLst>
        </xdr:cNvPr>
        <xdr:cNvSpPr txBox="1">
          <a:spLocks noChangeArrowheads="1"/>
        </xdr:cNvSpPr>
      </xdr:nvSpPr>
      <xdr:spPr bwMode="auto">
        <a:xfrm>
          <a:off x="12706350" y="37271325"/>
          <a:ext cx="10477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1200150</xdr:rowOff>
    </xdr:to>
    <xdr:sp macro="" textlink="">
      <xdr:nvSpPr>
        <xdr:cNvPr id="115239" name="Text Box 41">
          <a:extLst>
            <a:ext uri="{FF2B5EF4-FFF2-40B4-BE49-F238E27FC236}">
              <a16:creationId xmlns:a16="http://schemas.microsoft.com/office/drawing/2014/main" id="{A1E185C2-F30B-4FE1-8C74-5347FA2CF14B}"/>
            </a:ext>
          </a:extLst>
        </xdr:cNvPr>
        <xdr:cNvSpPr txBox="1">
          <a:spLocks noChangeArrowheads="1"/>
        </xdr:cNvSpPr>
      </xdr:nvSpPr>
      <xdr:spPr bwMode="auto">
        <a:xfrm>
          <a:off x="12706350" y="37271325"/>
          <a:ext cx="10477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1200150</xdr:rowOff>
    </xdr:to>
    <xdr:sp macro="" textlink="">
      <xdr:nvSpPr>
        <xdr:cNvPr id="115240" name="Text Box 41">
          <a:extLst>
            <a:ext uri="{FF2B5EF4-FFF2-40B4-BE49-F238E27FC236}">
              <a16:creationId xmlns:a16="http://schemas.microsoft.com/office/drawing/2014/main" id="{24C98601-4519-4780-B7D8-C8D2D230E83F}"/>
            </a:ext>
          </a:extLst>
        </xdr:cNvPr>
        <xdr:cNvSpPr txBox="1">
          <a:spLocks noChangeArrowheads="1"/>
        </xdr:cNvSpPr>
      </xdr:nvSpPr>
      <xdr:spPr bwMode="auto">
        <a:xfrm>
          <a:off x="12706350" y="37271325"/>
          <a:ext cx="10477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247650</xdr:rowOff>
    </xdr:from>
    <xdr:to>
      <xdr:col>7</xdr:col>
      <xdr:colOff>904875</xdr:colOff>
      <xdr:row>32</xdr:row>
      <xdr:rowOff>1200150</xdr:rowOff>
    </xdr:to>
    <xdr:sp macro="" textlink="">
      <xdr:nvSpPr>
        <xdr:cNvPr id="115241" name="Text Box 41">
          <a:extLst>
            <a:ext uri="{FF2B5EF4-FFF2-40B4-BE49-F238E27FC236}">
              <a16:creationId xmlns:a16="http://schemas.microsoft.com/office/drawing/2014/main" id="{70527738-E562-4486-AC2D-A8819FACFD94}"/>
            </a:ext>
          </a:extLst>
        </xdr:cNvPr>
        <xdr:cNvSpPr txBox="1">
          <a:spLocks noChangeArrowheads="1"/>
        </xdr:cNvSpPr>
      </xdr:nvSpPr>
      <xdr:spPr bwMode="auto">
        <a:xfrm>
          <a:off x="12706350" y="37271325"/>
          <a:ext cx="104775"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32</xdr:row>
      <xdr:rowOff>238125</xdr:rowOff>
    </xdr:from>
    <xdr:to>
      <xdr:col>7</xdr:col>
      <xdr:colOff>933450</xdr:colOff>
      <xdr:row>32</xdr:row>
      <xdr:rowOff>466725</xdr:rowOff>
    </xdr:to>
    <xdr:sp macro="" textlink="">
      <xdr:nvSpPr>
        <xdr:cNvPr id="115242" name="Text Box 41">
          <a:extLst>
            <a:ext uri="{FF2B5EF4-FFF2-40B4-BE49-F238E27FC236}">
              <a16:creationId xmlns:a16="http://schemas.microsoft.com/office/drawing/2014/main" id="{E3823265-85B5-4C04-9661-6FF66505AC14}"/>
            </a:ext>
          </a:extLst>
        </xdr:cNvPr>
        <xdr:cNvSpPr txBox="1">
          <a:spLocks noChangeArrowheads="1"/>
        </xdr:cNvSpPr>
      </xdr:nvSpPr>
      <xdr:spPr bwMode="auto">
        <a:xfrm>
          <a:off x="12734925" y="38700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3" name="Text Box 41">
          <a:extLst>
            <a:ext uri="{FF2B5EF4-FFF2-40B4-BE49-F238E27FC236}">
              <a16:creationId xmlns:a16="http://schemas.microsoft.com/office/drawing/2014/main" id="{94C93A1F-267E-46BD-8E73-2A122FC31916}"/>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4" name="Text Box 41">
          <a:extLst>
            <a:ext uri="{FF2B5EF4-FFF2-40B4-BE49-F238E27FC236}">
              <a16:creationId xmlns:a16="http://schemas.microsoft.com/office/drawing/2014/main" id="{9B204374-B40C-4EF0-BA79-0EC25C5BC11E}"/>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466725</xdr:rowOff>
    </xdr:to>
    <xdr:sp macro="" textlink="">
      <xdr:nvSpPr>
        <xdr:cNvPr id="115245" name="Text Box 41">
          <a:extLst>
            <a:ext uri="{FF2B5EF4-FFF2-40B4-BE49-F238E27FC236}">
              <a16:creationId xmlns:a16="http://schemas.microsoft.com/office/drawing/2014/main" id="{A2C5B15D-DD33-4CF2-8E96-8765EFC8DDCC}"/>
            </a:ext>
          </a:extLst>
        </xdr:cNvPr>
        <xdr:cNvSpPr txBox="1">
          <a:spLocks noChangeArrowheads="1"/>
        </xdr:cNvSpPr>
      </xdr:nvSpPr>
      <xdr:spPr bwMode="auto">
        <a:xfrm>
          <a:off x="12706350" y="38700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466725</xdr:rowOff>
    </xdr:to>
    <xdr:sp macro="" textlink="">
      <xdr:nvSpPr>
        <xdr:cNvPr id="115246" name="Text Box 41">
          <a:extLst>
            <a:ext uri="{FF2B5EF4-FFF2-40B4-BE49-F238E27FC236}">
              <a16:creationId xmlns:a16="http://schemas.microsoft.com/office/drawing/2014/main" id="{7BB29FF1-8CB2-4976-9B39-F8A41175A9D8}"/>
            </a:ext>
          </a:extLst>
        </xdr:cNvPr>
        <xdr:cNvSpPr txBox="1">
          <a:spLocks noChangeArrowheads="1"/>
        </xdr:cNvSpPr>
      </xdr:nvSpPr>
      <xdr:spPr bwMode="auto">
        <a:xfrm>
          <a:off x="12706350" y="38700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7" name="Text Box 41">
          <a:extLst>
            <a:ext uri="{FF2B5EF4-FFF2-40B4-BE49-F238E27FC236}">
              <a16:creationId xmlns:a16="http://schemas.microsoft.com/office/drawing/2014/main" id="{146AFD95-672B-49A2-B3F9-A28345A5F316}"/>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48" name="Text Box 41">
          <a:extLst>
            <a:ext uri="{FF2B5EF4-FFF2-40B4-BE49-F238E27FC236}">
              <a16:creationId xmlns:a16="http://schemas.microsoft.com/office/drawing/2014/main" id="{0FAA950A-57F8-42E4-9C1E-C807DAE1F5ED}"/>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466725</xdr:rowOff>
    </xdr:to>
    <xdr:sp macro="" textlink="">
      <xdr:nvSpPr>
        <xdr:cNvPr id="115249" name="Text Box 41">
          <a:extLst>
            <a:ext uri="{FF2B5EF4-FFF2-40B4-BE49-F238E27FC236}">
              <a16:creationId xmlns:a16="http://schemas.microsoft.com/office/drawing/2014/main" id="{8F9FDEEB-0C95-4064-9AAD-94934D6ACF0E}"/>
            </a:ext>
          </a:extLst>
        </xdr:cNvPr>
        <xdr:cNvSpPr txBox="1">
          <a:spLocks noChangeArrowheads="1"/>
        </xdr:cNvSpPr>
      </xdr:nvSpPr>
      <xdr:spPr bwMode="auto">
        <a:xfrm>
          <a:off x="12706350" y="387000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50" name="Text Box 41">
          <a:extLst>
            <a:ext uri="{FF2B5EF4-FFF2-40B4-BE49-F238E27FC236}">
              <a16:creationId xmlns:a16="http://schemas.microsoft.com/office/drawing/2014/main" id="{00639807-704B-41BC-8D31-53969DB9B930}"/>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51" name="Text Box 41">
          <a:extLst>
            <a:ext uri="{FF2B5EF4-FFF2-40B4-BE49-F238E27FC236}">
              <a16:creationId xmlns:a16="http://schemas.microsoft.com/office/drawing/2014/main" id="{373537EE-58AB-4DD9-8DAB-ECBCF4CDA683}"/>
            </a:ext>
          </a:extLst>
        </xdr:cNvPr>
        <xdr:cNvSpPr txBox="1">
          <a:spLocks noChangeArrowheads="1"/>
        </xdr:cNvSpPr>
      </xdr:nvSpPr>
      <xdr:spPr bwMode="auto">
        <a:xfrm>
          <a:off x="12706350" y="38700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52" name="Text Box 41">
          <a:extLst>
            <a:ext uri="{FF2B5EF4-FFF2-40B4-BE49-F238E27FC236}">
              <a16:creationId xmlns:a16="http://schemas.microsoft.com/office/drawing/2014/main" id="{FFA762D4-2D6B-47A4-9815-A72C3F68F078}"/>
            </a:ext>
          </a:extLst>
        </xdr:cNvPr>
        <xdr:cNvSpPr txBox="1">
          <a:spLocks noChangeArrowheads="1"/>
        </xdr:cNvSpPr>
      </xdr:nvSpPr>
      <xdr:spPr bwMode="auto">
        <a:xfrm>
          <a:off x="12706350" y="38700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53" name="Text Box 41">
          <a:extLst>
            <a:ext uri="{FF2B5EF4-FFF2-40B4-BE49-F238E27FC236}">
              <a16:creationId xmlns:a16="http://schemas.microsoft.com/office/drawing/2014/main" id="{C4511E58-791E-4795-8CF4-D4B6540ACC4F}"/>
            </a:ext>
          </a:extLst>
        </xdr:cNvPr>
        <xdr:cNvSpPr txBox="1">
          <a:spLocks noChangeArrowheads="1"/>
        </xdr:cNvSpPr>
      </xdr:nvSpPr>
      <xdr:spPr bwMode="auto">
        <a:xfrm>
          <a:off x="12706350" y="38700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54" name="Text Box 41">
          <a:extLst>
            <a:ext uri="{FF2B5EF4-FFF2-40B4-BE49-F238E27FC236}">
              <a16:creationId xmlns:a16="http://schemas.microsoft.com/office/drawing/2014/main" id="{13942F78-0DCA-427B-9DA6-991FA9E0A992}"/>
            </a:ext>
          </a:extLst>
        </xdr:cNvPr>
        <xdr:cNvSpPr txBox="1">
          <a:spLocks noChangeArrowheads="1"/>
        </xdr:cNvSpPr>
      </xdr:nvSpPr>
      <xdr:spPr bwMode="auto">
        <a:xfrm>
          <a:off x="12706350" y="38700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571500</xdr:rowOff>
    </xdr:to>
    <xdr:sp macro="" textlink="">
      <xdr:nvSpPr>
        <xdr:cNvPr id="115255" name="Text Box 41">
          <a:extLst>
            <a:ext uri="{FF2B5EF4-FFF2-40B4-BE49-F238E27FC236}">
              <a16:creationId xmlns:a16="http://schemas.microsoft.com/office/drawing/2014/main" id="{7ED349C4-38BD-4819-BE69-771FB685FDC2}"/>
            </a:ext>
          </a:extLst>
        </xdr:cNvPr>
        <xdr:cNvSpPr txBox="1">
          <a:spLocks noChangeArrowheads="1"/>
        </xdr:cNvSpPr>
      </xdr:nvSpPr>
      <xdr:spPr bwMode="auto">
        <a:xfrm>
          <a:off x="12706350" y="3870007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32</xdr:row>
      <xdr:rowOff>238125</xdr:rowOff>
    </xdr:from>
    <xdr:to>
      <xdr:col>7</xdr:col>
      <xdr:colOff>933450</xdr:colOff>
      <xdr:row>32</xdr:row>
      <xdr:rowOff>323850</xdr:rowOff>
    </xdr:to>
    <xdr:sp macro="" textlink="">
      <xdr:nvSpPr>
        <xdr:cNvPr id="115256" name="Text Box 41">
          <a:extLst>
            <a:ext uri="{FF2B5EF4-FFF2-40B4-BE49-F238E27FC236}">
              <a16:creationId xmlns:a16="http://schemas.microsoft.com/office/drawing/2014/main" id="{D5EF32E0-C08F-45A0-BDE1-F337BB6EF1A7}"/>
            </a:ext>
          </a:extLst>
        </xdr:cNvPr>
        <xdr:cNvSpPr txBox="1">
          <a:spLocks noChangeArrowheads="1"/>
        </xdr:cNvSpPr>
      </xdr:nvSpPr>
      <xdr:spPr bwMode="auto">
        <a:xfrm>
          <a:off x="12734925"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57" name="Text Box 41">
          <a:extLst>
            <a:ext uri="{FF2B5EF4-FFF2-40B4-BE49-F238E27FC236}">
              <a16:creationId xmlns:a16="http://schemas.microsoft.com/office/drawing/2014/main" id="{A5C4E389-BCE9-44D7-80C5-9F2216C2DF8F}"/>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58" name="Text Box 41">
          <a:extLst>
            <a:ext uri="{FF2B5EF4-FFF2-40B4-BE49-F238E27FC236}">
              <a16:creationId xmlns:a16="http://schemas.microsoft.com/office/drawing/2014/main" id="{B900550F-44BD-4D78-A6B0-92441FC17D41}"/>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59" name="Text Box 41">
          <a:extLst>
            <a:ext uri="{FF2B5EF4-FFF2-40B4-BE49-F238E27FC236}">
              <a16:creationId xmlns:a16="http://schemas.microsoft.com/office/drawing/2014/main" id="{8CAD4230-682C-418F-AA4C-F16D3F71F1BC}"/>
            </a:ext>
          </a:extLst>
        </xdr:cNvPr>
        <xdr:cNvSpPr txBox="1">
          <a:spLocks noChangeArrowheads="1"/>
        </xdr:cNvSpPr>
      </xdr:nvSpPr>
      <xdr:spPr bwMode="auto">
        <a:xfrm>
          <a:off x="12706350"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0" name="Text Box 41">
          <a:extLst>
            <a:ext uri="{FF2B5EF4-FFF2-40B4-BE49-F238E27FC236}">
              <a16:creationId xmlns:a16="http://schemas.microsoft.com/office/drawing/2014/main" id="{8BA173C3-76A0-4605-A9D6-0A3BD6E9B078}"/>
            </a:ext>
          </a:extLst>
        </xdr:cNvPr>
        <xdr:cNvSpPr txBox="1">
          <a:spLocks noChangeArrowheads="1"/>
        </xdr:cNvSpPr>
      </xdr:nvSpPr>
      <xdr:spPr bwMode="auto">
        <a:xfrm>
          <a:off x="12706350"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61" name="Text Box 41">
          <a:extLst>
            <a:ext uri="{FF2B5EF4-FFF2-40B4-BE49-F238E27FC236}">
              <a16:creationId xmlns:a16="http://schemas.microsoft.com/office/drawing/2014/main" id="{9451E723-E2BC-4603-85D2-2D49BE952D65}"/>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62" name="Text Box 41">
          <a:extLst>
            <a:ext uri="{FF2B5EF4-FFF2-40B4-BE49-F238E27FC236}">
              <a16:creationId xmlns:a16="http://schemas.microsoft.com/office/drawing/2014/main" id="{6AA2CDA4-A6AB-4CA0-9A8D-7502C8632186}"/>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3" name="Text Box 41">
          <a:extLst>
            <a:ext uri="{FF2B5EF4-FFF2-40B4-BE49-F238E27FC236}">
              <a16:creationId xmlns:a16="http://schemas.microsoft.com/office/drawing/2014/main" id="{ADFDAFCF-5EE3-4580-8242-DD116FFB70D2}"/>
            </a:ext>
          </a:extLst>
        </xdr:cNvPr>
        <xdr:cNvSpPr txBox="1">
          <a:spLocks noChangeArrowheads="1"/>
        </xdr:cNvSpPr>
      </xdr:nvSpPr>
      <xdr:spPr bwMode="auto">
        <a:xfrm>
          <a:off x="12706350"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31</xdr:row>
      <xdr:rowOff>238125</xdr:rowOff>
    </xdr:from>
    <xdr:to>
      <xdr:col>7</xdr:col>
      <xdr:colOff>904875</xdr:colOff>
      <xdr:row>31</xdr:row>
      <xdr:rowOff>561975</xdr:rowOff>
    </xdr:to>
    <xdr:sp macro="" textlink="">
      <xdr:nvSpPr>
        <xdr:cNvPr id="115264" name="Text Box 41">
          <a:extLst>
            <a:ext uri="{FF2B5EF4-FFF2-40B4-BE49-F238E27FC236}">
              <a16:creationId xmlns:a16="http://schemas.microsoft.com/office/drawing/2014/main" id="{2A3C5C98-E658-4466-8CB3-BD88DDE3C7AC}"/>
            </a:ext>
          </a:extLst>
        </xdr:cNvPr>
        <xdr:cNvSpPr txBox="1">
          <a:spLocks noChangeArrowheads="1"/>
        </xdr:cNvSpPr>
      </xdr:nvSpPr>
      <xdr:spPr bwMode="auto">
        <a:xfrm>
          <a:off x="12706350" y="372618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5" name="Text Box 41">
          <a:extLst>
            <a:ext uri="{FF2B5EF4-FFF2-40B4-BE49-F238E27FC236}">
              <a16:creationId xmlns:a16="http://schemas.microsoft.com/office/drawing/2014/main" id="{34212B7F-A988-4081-95EB-AD58983D21F1}"/>
            </a:ext>
          </a:extLst>
        </xdr:cNvPr>
        <xdr:cNvSpPr txBox="1">
          <a:spLocks noChangeArrowheads="1"/>
        </xdr:cNvSpPr>
      </xdr:nvSpPr>
      <xdr:spPr bwMode="auto">
        <a:xfrm>
          <a:off x="12706350"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6" name="Text Box 41">
          <a:extLst>
            <a:ext uri="{FF2B5EF4-FFF2-40B4-BE49-F238E27FC236}">
              <a16:creationId xmlns:a16="http://schemas.microsoft.com/office/drawing/2014/main" id="{7CDA24BA-5663-4822-8E2C-8D301932D938}"/>
            </a:ext>
          </a:extLst>
        </xdr:cNvPr>
        <xdr:cNvSpPr txBox="1">
          <a:spLocks noChangeArrowheads="1"/>
        </xdr:cNvSpPr>
      </xdr:nvSpPr>
      <xdr:spPr bwMode="auto">
        <a:xfrm>
          <a:off x="12706350"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7" name="Text Box 41">
          <a:extLst>
            <a:ext uri="{FF2B5EF4-FFF2-40B4-BE49-F238E27FC236}">
              <a16:creationId xmlns:a16="http://schemas.microsoft.com/office/drawing/2014/main" id="{82085018-7CFC-4FE1-BC0A-CC0F5C9A673F}"/>
            </a:ext>
          </a:extLst>
        </xdr:cNvPr>
        <xdr:cNvSpPr txBox="1">
          <a:spLocks noChangeArrowheads="1"/>
        </xdr:cNvSpPr>
      </xdr:nvSpPr>
      <xdr:spPr bwMode="auto">
        <a:xfrm>
          <a:off x="12706350"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8" name="Text Box 41">
          <a:extLst>
            <a:ext uri="{FF2B5EF4-FFF2-40B4-BE49-F238E27FC236}">
              <a16:creationId xmlns:a16="http://schemas.microsoft.com/office/drawing/2014/main" id="{08562D84-175D-46DD-B8A7-1E04A00C23BB}"/>
            </a:ext>
          </a:extLst>
        </xdr:cNvPr>
        <xdr:cNvSpPr txBox="1">
          <a:spLocks noChangeArrowheads="1"/>
        </xdr:cNvSpPr>
      </xdr:nvSpPr>
      <xdr:spPr bwMode="auto">
        <a:xfrm>
          <a:off x="12706350"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323850</xdr:rowOff>
    </xdr:to>
    <xdr:sp macro="" textlink="">
      <xdr:nvSpPr>
        <xdr:cNvPr id="115269" name="Text Box 41">
          <a:extLst>
            <a:ext uri="{FF2B5EF4-FFF2-40B4-BE49-F238E27FC236}">
              <a16:creationId xmlns:a16="http://schemas.microsoft.com/office/drawing/2014/main" id="{23801A2A-D20D-4533-B681-7F549BB5D599}"/>
            </a:ext>
          </a:extLst>
        </xdr:cNvPr>
        <xdr:cNvSpPr txBox="1">
          <a:spLocks noChangeArrowheads="1"/>
        </xdr:cNvSpPr>
      </xdr:nvSpPr>
      <xdr:spPr bwMode="auto">
        <a:xfrm>
          <a:off x="12706350" y="38700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33</xdr:row>
      <xdr:rowOff>0</xdr:rowOff>
    </xdr:from>
    <xdr:to>
      <xdr:col>7</xdr:col>
      <xdr:colOff>933450</xdr:colOff>
      <xdr:row>33</xdr:row>
      <xdr:rowOff>228600</xdr:rowOff>
    </xdr:to>
    <xdr:sp macro="" textlink="">
      <xdr:nvSpPr>
        <xdr:cNvPr id="115270" name="Text Box 41">
          <a:extLst>
            <a:ext uri="{FF2B5EF4-FFF2-40B4-BE49-F238E27FC236}">
              <a16:creationId xmlns:a16="http://schemas.microsoft.com/office/drawing/2014/main" id="{83ED202C-0353-4CB7-B370-062035B9A14A}"/>
            </a:ext>
          </a:extLst>
        </xdr:cNvPr>
        <xdr:cNvSpPr txBox="1">
          <a:spLocks noChangeArrowheads="1"/>
        </xdr:cNvSpPr>
      </xdr:nvSpPr>
      <xdr:spPr bwMode="auto">
        <a:xfrm>
          <a:off x="12734925"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71" name="Text Box 41">
          <a:extLst>
            <a:ext uri="{FF2B5EF4-FFF2-40B4-BE49-F238E27FC236}">
              <a16:creationId xmlns:a16="http://schemas.microsoft.com/office/drawing/2014/main" id="{4F6451F0-1E2F-460C-9ED4-2F1667183412}"/>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72" name="Text Box 41">
          <a:extLst>
            <a:ext uri="{FF2B5EF4-FFF2-40B4-BE49-F238E27FC236}">
              <a16:creationId xmlns:a16="http://schemas.microsoft.com/office/drawing/2014/main" id="{3CAAFD0F-34C4-4BD7-8A18-DD0561EB3F45}"/>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73" name="Text Box 41">
          <a:extLst>
            <a:ext uri="{FF2B5EF4-FFF2-40B4-BE49-F238E27FC236}">
              <a16:creationId xmlns:a16="http://schemas.microsoft.com/office/drawing/2014/main" id="{39ECD0C1-0B0C-4CA9-A29A-D79AA647275E}"/>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74" name="Text Box 41">
          <a:extLst>
            <a:ext uri="{FF2B5EF4-FFF2-40B4-BE49-F238E27FC236}">
              <a16:creationId xmlns:a16="http://schemas.microsoft.com/office/drawing/2014/main" id="{ACB5A119-9310-49FF-AE30-7818AA6967B6}"/>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75" name="Text Box 41">
          <a:extLst>
            <a:ext uri="{FF2B5EF4-FFF2-40B4-BE49-F238E27FC236}">
              <a16:creationId xmlns:a16="http://schemas.microsoft.com/office/drawing/2014/main" id="{B0DDADF9-54BC-4E06-8E8A-58945861A570}"/>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76" name="Text Box 41">
          <a:extLst>
            <a:ext uri="{FF2B5EF4-FFF2-40B4-BE49-F238E27FC236}">
              <a16:creationId xmlns:a16="http://schemas.microsoft.com/office/drawing/2014/main" id="{7129188D-49DB-48D9-9C2A-8406E083C21E}"/>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77" name="Text Box 41">
          <a:extLst>
            <a:ext uri="{FF2B5EF4-FFF2-40B4-BE49-F238E27FC236}">
              <a16:creationId xmlns:a16="http://schemas.microsoft.com/office/drawing/2014/main" id="{F63AEACD-6EF8-4B4F-9C80-8F0B452842EB}"/>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78" name="Text Box 41">
          <a:extLst>
            <a:ext uri="{FF2B5EF4-FFF2-40B4-BE49-F238E27FC236}">
              <a16:creationId xmlns:a16="http://schemas.microsoft.com/office/drawing/2014/main" id="{4F200F76-3515-40F8-A23F-7981B8840DD0}"/>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79" name="Text Box 41">
          <a:extLst>
            <a:ext uri="{FF2B5EF4-FFF2-40B4-BE49-F238E27FC236}">
              <a16:creationId xmlns:a16="http://schemas.microsoft.com/office/drawing/2014/main" id="{75E873E0-59E4-4AA0-941B-839770A4B8A4}"/>
            </a:ext>
          </a:extLst>
        </xdr:cNvPr>
        <xdr:cNvSpPr txBox="1">
          <a:spLocks noChangeArrowheads="1"/>
        </xdr:cNvSpPr>
      </xdr:nvSpPr>
      <xdr:spPr bwMode="auto">
        <a:xfrm>
          <a:off x="12706350" y="40290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80" name="Text Box 41">
          <a:extLst>
            <a:ext uri="{FF2B5EF4-FFF2-40B4-BE49-F238E27FC236}">
              <a16:creationId xmlns:a16="http://schemas.microsoft.com/office/drawing/2014/main" id="{33FCABE3-43EA-4FF7-959E-E43E87C869F8}"/>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81" name="Text Box 41">
          <a:extLst>
            <a:ext uri="{FF2B5EF4-FFF2-40B4-BE49-F238E27FC236}">
              <a16:creationId xmlns:a16="http://schemas.microsoft.com/office/drawing/2014/main" id="{E4B5E57F-0C38-4573-9475-C9078FF98DAF}"/>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82" name="Text Box 41">
          <a:extLst>
            <a:ext uri="{FF2B5EF4-FFF2-40B4-BE49-F238E27FC236}">
              <a16:creationId xmlns:a16="http://schemas.microsoft.com/office/drawing/2014/main" id="{3EC82EB7-CB0E-4A8C-8F4B-9B46AFEC74E0}"/>
            </a:ext>
          </a:extLst>
        </xdr:cNvPr>
        <xdr:cNvSpPr txBox="1">
          <a:spLocks noChangeArrowheads="1"/>
        </xdr:cNvSpPr>
      </xdr:nvSpPr>
      <xdr:spPr bwMode="auto">
        <a:xfrm>
          <a:off x="12706350" y="40290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83" name="Text Box 41">
          <a:extLst>
            <a:ext uri="{FF2B5EF4-FFF2-40B4-BE49-F238E27FC236}">
              <a16:creationId xmlns:a16="http://schemas.microsoft.com/office/drawing/2014/main" id="{064C4ECD-5C53-47A7-AEEE-082BEB1F592A}"/>
            </a:ext>
          </a:extLst>
        </xdr:cNvPr>
        <xdr:cNvSpPr txBox="1">
          <a:spLocks noChangeArrowheads="1"/>
        </xdr:cNvSpPr>
      </xdr:nvSpPr>
      <xdr:spPr bwMode="auto">
        <a:xfrm>
          <a:off x="12706350" y="40290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84" name="Text Box 41">
          <a:extLst>
            <a:ext uri="{FF2B5EF4-FFF2-40B4-BE49-F238E27FC236}">
              <a16:creationId xmlns:a16="http://schemas.microsoft.com/office/drawing/2014/main" id="{412039B3-8434-4578-BFEC-C889F8D142D3}"/>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85" name="Text Box 41">
          <a:extLst>
            <a:ext uri="{FF2B5EF4-FFF2-40B4-BE49-F238E27FC236}">
              <a16:creationId xmlns:a16="http://schemas.microsoft.com/office/drawing/2014/main" id="{2C037936-5DFA-48B2-B83B-D391B886A3FE}"/>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86" name="Text Box 41">
          <a:extLst>
            <a:ext uri="{FF2B5EF4-FFF2-40B4-BE49-F238E27FC236}">
              <a16:creationId xmlns:a16="http://schemas.microsoft.com/office/drawing/2014/main" id="{29FC579B-F47B-4870-B9DD-18D37B56406D}"/>
            </a:ext>
          </a:extLst>
        </xdr:cNvPr>
        <xdr:cNvSpPr txBox="1">
          <a:spLocks noChangeArrowheads="1"/>
        </xdr:cNvSpPr>
      </xdr:nvSpPr>
      <xdr:spPr bwMode="auto">
        <a:xfrm>
          <a:off x="12706350" y="40290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87" name="Text Box 41">
          <a:extLst>
            <a:ext uri="{FF2B5EF4-FFF2-40B4-BE49-F238E27FC236}">
              <a16:creationId xmlns:a16="http://schemas.microsoft.com/office/drawing/2014/main" id="{BC86BCA8-B844-4A87-9D04-F701550615D0}"/>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33</xdr:row>
      <xdr:rowOff>0</xdr:rowOff>
    </xdr:from>
    <xdr:to>
      <xdr:col>7</xdr:col>
      <xdr:colOff>933450</xdr:colOff>
      <xdr:row>33</xdr:row>
      <xdr:rowOff>228600</xdr:rowOff>
    </xdr:to>
    <xdr:sp macro="" textlink="">
      <xdr:nvSpPr>
        <xdr:cNvPr id="115288" name="Text Box 41">
          <a:extLst>
            <a:ext uri="{FF2B5EF4-FFF2-40B4-BE49-F238E27FC236}">
              <a16:creationId xmlns:a16="http://schemas.microsoft.com/office/drawing/2014/main" id="{CBFE1AC0-C9F9-4D0D-A6C2-F539D024FD16}"/>
            </a:ext>
          </a:extLst>
        </xdr:cNvPr>
        <xdr:cNvSpPr txBox="1">
          <a:spLocks noChangeArrowheads="1"/>
        </xdr:cNvSpPr>
      </xdr:nvSpPr>
      <xdr:spPr bwMode="auto">
        <a:xfrm>
          <a:off x="12734925"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89" name="Text Box 41">
          <a:extLst>
            <a:ext uri="{FF2B5EF4-FFF2-40B4-BE49-F238E27FC236}">
              <a16:creationId xmlns:a16="http://schemas.microsoft.com/office/drawing/2014/main" id="{EE5ECE0A-3FBA-4E59-8351-EF503933F494}"/>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90" name="Text Box 41">
          <a:extLst>
            <a:ext uri="{FF2B5EF4-FFF2-40B4-BE49-F238E27FC236}">
              <a16:creationId xmlns:a16="http://schemas.microsoft.com/office/drawing/2014/main" id="{B564D77D-7D54-40D6-9210-F3B7FA472145}"/>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91" name="Text Box 41">
          <a:extLst>
            <a:ext uri="{FF2B5EF4-FFF2-40B4-BE49-F238E27FC236}">
              <a16:creationId xmlns:a16="http://schemas.microsoft.com/office/drawing/2014/main" id="{197CA667-54D6-4698-9AA2-36231D1BF981}"/>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92" name="Text Box 41">
          <a:extLst>
            <a:ext uri="{FF2B5EF4-FFF2-40B4-BE49-F238E27FC236}">
              <a16:creationId xmlns:a16="http://schemas.microsoft.com/office/drawing/2014/main" id="{CCAD8463-CC75-46D1-A412-7E29B1A3FB7D}"/>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93" name="Text Box 41">
          <a:extLst>
            <a:ext uri="{FF2B5EF4-FFF2-40B4-BE49-F238E27FC236}">
              <a16:creationId xmlns:a16="http://schemas.microsoft.com/office/drawing/2014/main" id="{FE6AB79D-ED31-4D35-82C9-12BFD5D9A4E4}"/>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94" name="Text Box 41">
          <a:extLst>
            <a:ext uri="{FF2B5EF4-FFF2-40B4-BE49-F238E27FC236}">
              <a16:creationId xmlns:a16="http://schemas.microsoft.com/office/drawing/2014/main" id="{204F52D3-C0DF-4DE4-9939-48274BBB8A00}"/>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295" name="Text Box 41">
          <a:extLst>
            <a:ext uri="{FF2B5EF4-FFF2-40B4-BE49-F238E27FC236}">
              <a16:creationId xmlns:a16="http://schemas.microsoft.com/office/drawing/2014/main" id="{48C2ABF9-037C-4515-9B3E-AA69205E4156}"/>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32</xdr:row>
      <xdr:rowOff>238125</xdr:rowOff>
    </xdr:from>
    <xdr:to>
      <xdr:col>7</xdr:col>
      <xdr:colOff>904875</xdr:colOff>
      <xdr:row>32</xdr:row>
      <xdr:rowOff>561975</xdr:rowOff>
    </xdr:to>
    <xdr:sp macro="" textlink="">
      <xdr:nvSpPr>
        <xdr:cNvPr id="115296" name="Text Box 41">
          <a:extLst>
            <a:ext uri="{FF2B5EF4-FFF2-40B4-BE49-F238E27FC236}">
              <a16:creationId xmlns:a16="http://schemas.microsoft.com/office/drawing/2014/main" id="{E33AC516-8926-4A5F-8ECC-58A62B7054C3}"/>
            </a:ext>
          </a:extLst>
        </xdr:cNvPr>
        <xdr:cNvSpPr txBox="1">
          <a:spLocks noChangeArrowheads="1"/>
        </xdr:cNvSpPr>
      </xdr:nvSpPr>
      <xdr:spPr bwMode="auto">
        <a:xfrm>
          <a:off x="12706350" y="3870007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297" name="Text Box 41">
          <a:extLst>
            <a:ext uri="{FF2B5EF4-FFF2-40B4-BE49-F238E27FC236}">
              <a16:creationId xmlns:a16="http://schemas.microsoft.com/office/drawing/2014/main" id="{D2B2FDF6-E127-4B2B-BB2A-91697143FFD1}"/>
            </a:ext>
          </a:extLst>
        </xdr:cNvPr>
        <xdr:cNvSpPr txBox="1">
          <a:spLocks noChangeArrowheads="1"/>
        </xdr:cNvSpPr>
      </xdr:nvSpPr>
      <xdr:spPr bwMode="auto">
        <a:xfrm>
          <a:off x="12706350" y="40290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98" name="Text Box 41">
          <a:extLst>
            <a:ext uri="{FF2B5EF4-FFF2-40B4-BE49-F238E27FC236}">
              <a16:creationId xmlns:a16="http://schemas.microsoft.com/office/drawing/2014/main" id="{0E68BE65-8484-4F5F-9B15-22F86C1AD00E}"/>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299" name="Text Box 41">
          <a:extLst>
            <a:ext uri="{FF2B5EF4-FFF2-40B4-BE49-F238E27FC236}">
              <a16:creationId xmlns:a16="http://schemas.microsoft.com/office/drawing/2014/main" id="{A18A5152-0CFD-4479-9660-95B74784EA4B}"/>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300" name="Text Box 41">
          <a:extLst>
            <a:ext uri="{FF2B5EF4-FFF2-40B4-BE49-F238E27FC236}">
              <a16:creationId xmlns:a16="http://schemas.microsoft.com/office/drawing/2014/main" id="{A87EF54E-3E08-4BD4-B2F5-245D1F7881B4}"/>
            </a:ext>
          </a:extLst>
        </xdr:cNvPr>
        <xdr:cNvSpPr txBox="1">
          <a:spLocks noChangeArrowheads="1"/>
        </xdr:cNvSpPr>
      </xdr:nvSpPr>
      <xdr:spPr bwMode="auto">
        <a:xfrm>
          <a:off x="12706350" y="40290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301" name="Text Box 41">
          <a:extLst>
            <a:ext uri="{FF2B5EF4-FFF2-40B4-BE49-F238E27FC236}">
              <a16:creationId xmlns:a16="http://schemas.microsoft.com/office/drawing/2014/main" id="{CEA8F6C2-616C-4F29-9EAA-2D00994A55FA}"/>
            </a:ext>
          </a:extLst>
        </xdr:cNvPr>
        <xdr:cNvSpPr txBox="1">
          <a:spLocks noChangeArrowheads="1"/>
        </xdr:cNvSpPr>
      </xdr:nvSpPr>
      <xdr:spPr bwMode="auto">
        <a:xfrm>
          <a:off x="12706350" y="40290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02" name="Text Box 41">
          <a:extLst>
            <a:ext uri="{FF2B5EF4-FFF2-40B4-BE49-F238E27FC236}">
              <a16:creationId xmlns:a16="http://schemas.microsoft.com/office/drawing/2014/main" id="{1145470C-D6E2-455D-B5A0-59C426FC3A19}"/>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03" name="Text Box 41">
          <a:extLst>
            <a:ext uri="{FF2B5EF4-FFF2-40B4-BE49-F238E27FC236}">
              <a16:creationId xmlns:a16="http://schemas.microsoft.com/office/drawing/2014/main" id="{3F26F08C-55FB-474A-8370-A90D5C7C03F3}"/>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476250</xdr:rowOff>
    </xdr:to>
    <xdr:sp macro="" textlink="">
      <xdr:nvSpPr>
        <xdr:cNvPr id="115304" name="Text Box 41">
          <a:extLst>
            <a:ext uri="{FF2B5EF4-FFF2-40B4-BE49-F238E27FC236}">
              <a16:creationId xmlns:a16="http://schemas.microsoft.com/office/drawing/2014/main" id="{B2D320C1-8F48-48A2-A92E-188616CCF225}"/>
            </a:ext>
          </a:extLst>
        </xdr:cNvPr>
        <xdr:cNvSpPr txBox="1">
          <a:spLocks noChangeArrowheads="1"/>
        </xdr:cNvSpPr>
      </xdr:nvSpPr>
      <xdr:spPr bwMode="auto">
        <a:xfrm>
          <a:off x="12706350" y="40290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05" name="Text Box 41">
          <a:extLst>
            <a:ext uri="{FF2B5EF4-FFF2-40B4-BE49-F238E27FC236}">
              <a16:creationId xmlns:a16="http://schemas.microsoft.com/office/drawing/2014/main" id="{92BE9D4C-1899-448E-A0DA-F0148DD3E2B2}"/>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33</xdr:row>
      <xdr:rowOff>0</xdr:rowOff>
    </xdr:from>
    <xdr:to>
      <xdr:col>7</xdr:col>
      <xdr:colOff>933450</xdr:colOff>
      <xdr:row>33</xdr:row>
      <xdr:rowOff>228600</xdr:rowOff>
    </xdr:to>
    <xdr:sp macro="" textlink="">
      <xdr:nvSpPr>
        <xdr:cNvPr id="115306" name="Text Box 41">
          <a:extLst>
            <a:ext uri="{FF2B5EF4-FFF2-40B4-BE49-F238E27FC236}">
              <a16:creationId xmlns:a16="http://schemas.microsoft.com/office/drawing/2014/main" id="{F88C5854-860E-4EE4-BBDC-C3652FA6C627}"/>
            </a:ext>
          </a:extLst>
        </xdr:cNvPr>
        <xdr:cNvSpPr txBox="1">
          <a:spLocks noChangeArrowheads="1"/>
        </xdr:cNvSpPr>
      </xdr:nvSpPr>
      <xdr:spPr bwMode="auto">
        <a:xfrm>
          <a:off x="12734925"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307" name="Text Box 41">
          <a:extLst>
            <a:ext uri="{FF2B5EF4-FFF2-40B4-BE49-F238E27FC236}">
              <a16:creationId xmlns:a16="http://schemas.microsoft.com/office/drawing/2014/main" id="{111F33F4-300F-409C-B489-409F4297EF5F}"/>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308" name="Text Box 41">
          <a:extLst>
            <a:ext uri="{FF2B5EF4-FFF2-40B4-BE49-F238E27FC236}">
              <a16:creationId xmlns:a16="http://schemas.microsoft.com/office/drawing/2014/main" id="{966E95A8-72B7-473E-BA27-F392F1929D05}"/>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228600</xdr:rowOff>
    </xdr:to>
    <xdr:sp macro="" textlink="">
      <xdr:nvSpPr>
        <xdr:cNvPr id="115309" name="Text Box 41">
          <a:extLst>
            <a:ext uri="{FF2B5EF4-FFF2-40B4-BE49-F238E27FC236}">
              <a16:creationId xmlns:a16="http://schemas.microsoft.com/office/drawing/2014/main" id="{1B5BA199-5F00-49CA-8640-8B6D539220D8}"/>
            </a:ext>
          </a:extLst>
        </xdr:cNvPr>
        <xdr:cNvSpPr txBox="1">
          <a:spLocks noChangeArrowheads="1"/>
        </xdr:cNvSpPr>
      </xdr:nvSpPr>
      <xdr:spPr bwMode="auto">
        <a:xfrm>
          <a:off x="12706350" y="400431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10" name="Text Box 41">
          <a:extLst>
            <a:ext uri="{FF2B5EF4-FFF2-40B4-BE49-F238E27FC236}">
              <a16:creationId xmlns:a16="http://schemas.microsoft.com/office/drawing/2014/main" id="{71C051A1-55D6-49D9-A572-C2A2B47673F5}"/>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11" name="Text Box 41">
          <a:extLst>
            <a:ext uri="{FF2B5EF4-FFF2-40B4-BE49-F238E27FC236}">
              <a16:creationId xmlns:a16="http://schemas.microsoft.com/office/drawing/2014/main" id="{15C60006-AC39-4CB9-9420-52FD6707F376}"/>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12" name="Text Box 41">
          <a:extLst>
            <a:ext uri="{FF2B5EF4-FFF2-40B4-BE49-F238E27FC236}">
              <a16:creationId xmlns:a16="http://schemas.microsoft.com/office/drawing/2014/main" id="{03121967-0BEF-46E6-9CF6-914B9AA56429}"/>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0</xdr:rowOff>
    </xdr:from>
    <xdr:to>
      <xdr:col>7</xdr:col>
      <xdr:colOff>904875</xdr:colOff>
      <xdr:row>33</xdr:row>
      <xdr:rowOff>323850</xdr:rowOff>
    </xdr:to>
    <xdr:sp macro="" textlink="">
      <xdr:nvSpPr>
        <xdr:cNvPr id="115313" name="Text Box 41">
          <a:extLst>
            <a:ext uri="{FF2B5EF4-FFF2-40B4-BE49-F238E27FC236}">
              <a16:creationId xmlns:a16="http://schemas.microsoft.com/office/drawing/2014/main" id="{2BA7F183-AA62-4FB6-93F1-FA7ED5CA0FA8}"/>
            </a:ext>
          </a:extLst>
        </xdr:cNvPr>
        <xdr:cNvSpPr txBox="1">
          <a:spLocks noChangeArrowheads="1"/>
        </xdr:cNvSpPr>
      </xdr:nvSpPr>
      <xdr:spPr bwMode="auto">
        <a:xfrm>
          <a:off x="12706350" y="4004310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695325</xdr:colOff>
      <xdr:row>33</xdr:row>
      <xdr:rowOff>47625</xdr:rowOff>
    </xdr:from>
    <xdr:to>
      <xdr:col>7</xdr:col>
      <xdr:colOff>800100</xdr:colOff>
      <xdr:row>33</xdr:row>
      <xdr:rowOff>371475</xdr:rowOff>
    </xdr:to>
    <xdr:sp macro="" textlink="">
      <xdr:nvSpPr>
        <xdr:cNvPr id="115314" name="Text Box 41">
          <a:extLst>
            <a:ext uri="{FF2B5EF4-FFF2-40B4-BE49-F238E27FC236}">
              <a16:creationId xmlns:a16="http://schemas.microsoft.com/office/drawing/2014/main" id="{B3CFEF81-2A9F-42E3-B9C2-F48161C6F40C}"/>
            </a:ext>
          </a:extLst>
        </xdr:cNvPr>
        <xdr:cNvSpPr txBox="1">
          <a:spLocks noChangeArrowheads="1"/>
        </xdr:cNvSpPr>
      </xdr:nvSpPr>
      <xdr:spPr bwMode="auto">
        <a:xfrm>
          <a:off x="12601575" y="400907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15" name="Text Box 41">
          <a:extLst>
            <a:ext uri="{FF2B5EF4-FFF2-40B4-BE49-F238E27FC236}">
              <a16:creationId xmlns:a16="http://schemas.microsoft.com/office/drawing/2014/main" id="{B649F2C0-8C6C-4885-8E8F-AB66CA4212F7}"/>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16" name="Text Box 41">
          <a:extLst>
            <a:ext uri="{FF2B5EF4-FFF2-40B4-BE49-F238E27FC236}">
              <a16:creationId xmlns:a16="http://schemas.microsoft.com/office/drawing/2014/main" id="{BCE7B91E-6CFB-4202-835B-7341033C671F}"/>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17" name="Text Box 41">
          <a:extLst>
            <a:ext uri="{FF2B5EF4-FFF2-40B4-BE49-F238E27FC236}">
              <a16:creationId xmlns:a16="http://schemas.microsoft.com/office/drawing/2014/main" id="{2B94F3C9-B3F7-47D5-BCDE-BF5EB0FDA9BB}"/>
            </a:ext>
          </a:extLst>
        </xdr:cNvPr>
        <xdr:cNvSpPr txBox="1">
          <a:spLocks noChangeArrowheads="1"/>
        </xdr:cNvSpPr>
      </xdr:nvSpPr>
      <xdr:spPr bwMode="auto">
        <a:xfrm>
          <a:off x="12706350" y="44481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18" name="Text Box 41">
          <a:extLst>
            <a:ext uri="{FF2B5EF4-FFF2-40B4-BE49-F238E27FC236}">
              <a16:creationId xmlns:a16="http://schemas.microsoft.com/office/drawing/2014/main" id="{F3C8ED87-E5DA-41F4-BAD9-85B93F1EC3F4}"/>
            </a:ext>
          </a:extLst>
        </xdr:cNvPr>
        <xdr:cNvSpPr txBox="1">
          <a:spLocks noChangeArrowheads="1"/>
        </xdr:cNvSpPr>
      </xdr:nvSpPr>
      <xdr:spPr bwMode="auto">
        <a:xfrm>
          <a:off x="12706350" y="44481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19" name="Text Box 41">
          <a:extLst>
            <a:ext uri="{FF2B5EF4-FFF2-40B4-BE49-F238E27FC236}">
              <a16:creationId xmlns:a16="http://schemas.microsoft.com/office/drawing/2014/main" id="{E37B7B90-CB8D-477F-8CDE-80659D11A63A}"/>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20" name="Text Box 41">
          <a:extLst>
            <a:ext uri="{FF2B5EF4-FFF2-40B4-BE49-F238E27FC236}">
              <a16:creationId xmlns:a16="http://schemas.microsoft.com/office/drawing/2014/main" id="{865F954E-D2A4-45CA-8C60-2E0DF3182AC4}"/>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21" name="Text Box 41">
          <a:extLst>
            <a:ext uri="{FF2B5EF4-FFF2-40B4-BE49-F238E27FC236}">
              <a16:creationId xmlns:a16="http://schemas.microsoft.com/office/drawing/2014/main" id="{994752B9-94B1-4982-8AFA-8D0D3B9EC827}"/>
            </a:ext>
          </a:extLst>
        </xdr:cNvPr>
        <xdr:cNvSpPr txBox="1">
          <a:spLocks noChangeArrowheads="1"/>
        </xdr:cNvSpPr>
      </xdr:nvSpPr>
      <xdr:spPr bwMode="auto">
        <a:xfrm>
          <a:off x="12706350" y="44481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22" name="Text Box 41">
          <a:extLst>
            <a:ext uri="{FF2B5EF4-FFF2-40B4-BE49-F238E27FC236}">
              <a16:creationId xmlns:a16="http://schemas.microsoft.com/office/drawing/2014/main" id="{7B038307-9BB5-4A66-BAF9-E468541C462C}"/>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23" name="Text Box 41">
          <a:extLst>
            <a:ext uri="{FF2B5EF4-FFF2-40B4-BE49-F238E27FC236}">
              <a16:creationId xmlns:a16="http://schemas.microsoft.com/office/drawing/2014/main" id="{6D130279-E8AA-4B80-9A7B-F004B0FAFCE2}"/>
            </a:ext>
          </a:extLst>
        </xdr:cNvPr>
        <xdr:cNvSpPr txBox="1">
          <a:spLocks noChangeArrowheads="1"/>
        </xdr:cNvSpPr>
      </xdr:nvSpPr>
      <xdr:spPr bwMode="auto">
        <a:xfrm>
          <a:off x="12706350" y="45777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24" name="Text Box 41">
          <a:extLst>
            <a:ext uri="{FF2B5EF4-FFF2-40B4-BE49-F238E27FC236}">
              <a16:creationId xmlns:a16="http://schemas.microsoft.com/office/drawing/2014/main" id="{E5213ECF-5AFF-4087-8044-AAE6D7786744}"/>
            </a:ext>
          </a:extLst>
        </xdr:cNvPr>
        <xdr:cNvSpPr txBox="1">
          <a:spLocks noChangeArrowheads="1"/>
        </xdr:cNvSpPr>
      </xdr:nvSpPr>
      <xdr:spPr bwMode="auto">
        <a:xfrm>
          <a:off x="12706350" y="45777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25" name="Text Box 41">
          <a:extLst>
            <a:ext uri="{FF2B5EF4-FFF2-40B4-BE49-F238E27FC236}">
              <a16:creationId xmlns:a16="http://schemas.microsoft.com/office/drawing/2014/main" id="{217990AD-CD78-4884-99D8-B717791370C4}"/>
            </a:ext>
          </a:extLst>
        </xdr:cNvPr>
        <xdr:cNvSpPr txBox="1">
          <a:spLocks noChangeArrowheads="1"/>
        </xdr:cNvSpPr>
      </xdr:nvSpPr>
      <xdr:spPr bwMode="auto">
        <a:xfrm>
          <a:off x="12706350" y="45777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26" name="Text Box 41">
          <a:extLst>
            <a:ext uri="{FF2B5EF4-FFF2-40B4-BE49-F238E27FC236}">
              <a16:creationId xmlns:a16="http://schemas.microsoft.com/office/drawing/2014/main" id="{CE89C72D-7284-4728-92CB-558EE3AF3A05}"/>
            </a:ext>
          </a:extLst>
        </xdr:cNvPr>
        <xdr:cNvSpPr txBox="1">
          <a:spLocks noChangeArrowheads="1"/>
        </xdr:cNvSpPr>
      </xdr:nvSpPr>
      <xdr:spPr bwMode="auto">
        <a:xfrm>
          <a:off x="12706350" y="444817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27" name="Text Box 41">
          <a:extLst>
            <a:ext uri="{FF2B5EF4-FFF2-40B4-BE49-F238E27FC236}">
              <a16:creationId xmlns:a16="http://schemas.microsoft.com/office/drawing/2014/main" id="{E595EFA3-34A9-418C-812F-5E673EF9A03E}"/>
            </a:ext>
          </a:extLst>
        </xdr:cNvPr>
        <xdr:cNvSpPr txBox="1">
          <a:spLocks noChangeArrowheads="1"/>
        </xdr:cNvSpPr>
      </xdr:nvSpPr>
      <xdr:spPr bwMode="auto">
        <a:xfrm>
          <a:off x="12706350" y="45777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28" name="Text Box 41">
          <a:extLst>
            <a:ext uri="{FF2B5EF4-FFF2-40B4-BE49-F238E27FC236}">
              <a16:creationId xmlns:a16="http://schemas.microsoft.com/office/drawing/2014/main" id="{66B3DAF6-68CA-4407-B8E0-F1575C096683}"/>
            </a:ext>
          </a:extLst>
        </xdr:cNvPr>
        <xdr:cNvSpPr txBox="1">
          <a:spLocks noChangeArrowheads="1"/>
        </xdr:cNvSpPr>
      </xdr:nvSpPr>
      <xdr:spPr bwMode="auto">
        <a:xfrm>
          <a:off x="12706350" y="444817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34</xdr:row>
      <xdr:rowOff>238125</xdr:rowOff>
    </xdr:from>
    <xdr:to>
      <xdr:col>7</xdr:col>
      <xdr:colOff>933450</xdr:colOff>
      <xdr:row>34</xdr:row>
      <xdr:rowOff>466725</xdr:rowOff>
    </xdr:to>
    <xdr:sp macro="" textlink="">
      <xdr:nvSpPr>
        <xdr:cNvPr id="115329" name="Text Box 41">
          <a:extLst>
            <a:ext uri="{FF2B5EF4-FFF2-40B4-BE49-F238E27FC236}">
              <a16:creationId xmlns:a16="http://schemas.microsoft.com/office/drawing/2014/main" id="{1B88EACC-CE43-4D2F-9AE9-00B11CE7A349}"/>
            </a:ext>
          </a:extLst>
        </xdr:cNvPr>
        <xdr:cNvSpPr txBox="1">
          <a:spLocks noChangeArrowheads="1"/>
        </xdr:cNvSpPr>
      </xdr:nvSpPr>
      <xdr:spPr bwMode="auto">
        <a:xfrm>
          <a:off x="12734925" y="44481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30" name="Text Box 41">
          <a:extLst>
            <a:ext uri="{FF2B5EF4-FFF2-40B4-BE49-F238E27FC236}">
              <a16:creationId xmlns:a16="http://schemas.microsoft.com/office/drawing/2014/main" id="{020D4819-6576-4E90-9A62-867F07547DD6}"/>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31" name="Text Box 41">
          <a:extLst>
            <a:ext uri="{FF2B5EF4-FFF2-40B4-BE49-F238E27FC236}">
              <a16:creationId xmlns:a16="http://schemas.microsoft.com/office/drawing/2014/main" id="{130E9596-9171-4EC5-A676-C37E02332756}"/>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32" name="Text Box 41">
          <a:extLst>
            <a:ext uri="{FF2B5EF4-FFF2-40B4-BE49-F238E27FC236}">
              <a16:creationId xmlns:a16="http://schemas.microsoft.com/office/drawing/2014/main" id="{00E94FD8-A417-41E2-8BB7-B88DE94B0B9D}"/>
            </a:ext>
          </a:extLst>
        </xdr:cNvPr>
        <xdr:cNvSpPr txBox="1">
          <a:spLocks noChangeArrowheads="1"/>
        </xdr:cNvSpPr>
      </xdr:nvSpPr>
      <xdr:spPr bwMode="auto">
        <a:xfrm>
          <a:off x="12706350" y="44481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33" name="Text Box 41">
          <a:extLst>
            <a:ext uri="{FF2B5EF4-FFF2-40B4-BE49-F238E27FC236}">
              <a16:creationId xmlns:a16="http://schemas.microsoft.com/office/drawing/2014/main" id="{36393E31-A6A5-497D-8013-6F9276AAB58C}"/>
            </a:ext>
          </a:extLst>
        </xdr:cNvPr>
        <xdr:cNvSpPr txBox="1">
          <a:spLocks noChangeArrowheads="1"/>
        </xdr:cNvSpPr>
      </xdr:nvSpPr>
      <xdr:spPr bwMode="auto">
        <a:xfrm>
          <a:off x="12706350" y="44481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34" name="Text Box 41">
          <a:extLst>
            <a:ext uri="{FF2B5EF4-FFF2-40B4-BE49-F238E27FC236}">
              <a16:creationId xmlns:a16="http://schemas.microsoft.com/office/drawing/2014/main" id="{7BDD6BDB-8E4D-4EA9-A982-9BEAB7DA52E0}"/>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35" name="Text Box 41">
          <a:extLst>
            <a:ext uri="{FF2B5EF4-FFF2-40B4-BE49-F238E27FC236}">
              <a16:creationId xmlns:a16="http://schemas.microsoft.com/office/drawing/2014/main" id="{431E1657-72F8-4ADD-8B83-9D7994F7CCB8}"/>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466725</xdr:rowOff>
    </xdr:to>
    <xdr:sp macro="" textlink="">
      <xdr:nvSpPr>
        <xdr:cNvPr id="115336" name="Text Box 41">
          <a:extLst>
            <a:ext uri="{FF2B5EF4-FFF2-40B4-BE49-F238E27FC236}">
              <a16:creationId xmlns:a16="http://schemas.microsoft.com/office/drawing/2014/main" id="{FABE73CC-DA3A-4859-B71E-B1939568E16A}"/>
            </a:ext>
          </a:extLst>
        </xdr:cNvPr>
        <xdr:cNvSpPr txBox="1">
          <a:spLocks noChangeArrowheads="1"/>
        </xdr:cNvSpPr>
      </xdr:nvSpPr>
      <xdr:spPr bwMode="auto">
        <a:xfrm>
          <a:off x="12706350" y="444817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33</xdr:row>
      <xdr:rowOff>247650</xdr:rowOff>
    </xdr:from>
    <xdr:to>
      <xdr:col>7</xdr:col>
      <xdr:colOff>904875</xdr:colOff>
      <xdr:row>33</xdr:row>
      <xdr:rowOff>571500</xdr:rowOff>
    </xdr:to>
    <xdr:sp macro="" textlink="">
      <xdr:nvSpPr>
        <xdr:cNvPr id="115337" name="Text Box 41">
          <a:extLst>
            <a:ext uri="{FF2B5EF4-FFF2-40B4-BE49-F238E27FC236}">
              <a16:creationId xmlns:a16="http://schemas.microsoft.com/office/drawing/2014/main" id="{77F285F0-186B-46A8-8B82-042801614222}"/>
            </a:ext>
          </a:extLst>
        </xdr:cNvPr>
        <xdr:cNvSpPr txBox="1">
          <a:spLocks noChangeArrowheads="1"/>
        </xdr:cNvSpPr>
      </xdr:nvSpPr>
      <xdr:spPr bwMode="auto">
        <a:xfrm>
          <a:off x="12706350" y="40290750"/>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38" name="Text Box 41">
          <a:extLst>
            <a:ext uri="{FF2B5EF4-FFF2-40B4-BE49-F238E27FC236}">
              <a16:creationId xmlns:a16="http://schemas.microsoft.com/office/drawing/2014/main" id="{F9900E7A-5024-4551-9E5D-AD1CA2F4B2E9}"/>
            </a:ext>
          </a:extLst>
        </xdr:cNvPr>
        <xdr:cNvSpPr txBox="1">
          <a:spLocks noChangeArrowheads="1"/>
        </xdr:cNvSpPr>
      </xdr:nvSpPr>
      <xdr:spPr bwMode="auto">
        <a:xfrm>
          <a:off x="12706350" y="45777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39" name="Text Box 41">
          <a:extLst>
            <a:ext uri="{FF2B5EF4-FFF2-40B4-BE49-F238E27FC236}">
              <a16:creationId xmlns:a16="http://schemas.microsoft.com/office/drawing/2014/main" id="{AC30E7EA-4BA6-4090-8C4C-DB3116DE5A6F}"/>
            </a:ext>
          </a:extLst>
        </xdr:cNvPr>
        <xdr:cNvSpPr txBox="1">
          <a:spLocks noChangeArrowheads="1"/>
        </xdr:cNvSpPr>
      </xdr:nvSpPr>
      <xdr:spPr bwMode="auto">
        <a:xfrm>
          <a:off x="12706350" y="444817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40" name="Text Box 41">
          <a:extLst>
            <a:ext uri="{FF2B5EF4-FFF2-40B4-BE49-F238E27FC236}">
              <a16:creationId xmlns:a16="http://schemas.microsoft.com/office/drawing/2014/main" id="{76FE4700-C456-4A6D-AA9F-8F85327AD15E}"/>
            </a:ext>
          </a:extLst>
        </xdr:cNvPr>
        <xdr:cNvSpPr txBox="1">
          <a:spLocks noChangeArrowheads="1"/>
        </xdr:cNvSpPr>
      </xdr:nvSpPr>
      <xdr:spPr bwMode="auto">
        <a:xfrm>
          <a:off x="12706350" y="444817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41" name="Text Box 41">
          <a:extLst>
            <a:ext uri="{FF2B5EF4-FFF2-40B4-BE49-F238E27FC236}">
              <a16:creationId xmlns:a16="http://schemas.microsoft.com/office/drawing/2014/main" id="{CF4F1B77-D679-4F5E-931E-72F5DAD0A212}"/>
            </a:ext>
          </a:extLst>
        </xdr:cNvPr>
        <xdr:cNvSpPr txBox="1">
          <a:spLocks noChangeArrowheads="1"/>
        </xdr:cNvSpPr>
      </xdr:nvSpPr>
      <xdr:spPr bwMode="auto">
        <a:xfrm>
          <a:off x="12706350" y="45777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42" name="Text Box 41">
          <a:extLst>
            <a:ext uri="{FF2B5EF4-FFF2-40B4-BE49-F238E27FC236}">
              <a16:creationId xmlns:a16="http://schemas.microsoft.com/office/drawing/2014/main" id="{5D379847-3AD4-4D4D-A52F-DF54891FD46E}"/>
            </a:ext>
          </a:extLst>
        </xdr:cNvPr>
        <xdr:cNvSpPr txBox="1">
          <a:spLocks noChangeArrowheads="1"/>
        </xdr:cNvSpPr>
      </xdr:nvSpPr>
      <xdr:spPr bwMode="auto">
        <a:xfrm>
          <a:off x="12706350" y="45777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43" name="Text Box 41">
          <a:extLst>
            <a:ext uri="{FF2B5EF4-FFF2-40B4-BE49-F238E27FC236}">
              <a16:creationId xmlns:a16="http://schemas.microsoft.com/office/drawing/2014/main" id="{43A65713-5F83-48B5-8857-CAE2A781FE2D}"/>
            </a:ext>
          </a:extLst>
        </xdr:cNvPr>
        <xdr:cNvSpPr txBox="1">
          <a:spLocks noChangeArrowheads="1"/>
        </xdr:cNvSpPr>
      </xdr:nvSpPr>
      <xdr:spPr bwMode="auto">
        <a:xfrm>
          <a:off x="12706350" y="444817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238125</xdr:rowOff>
    </xdr:from>
    <xdr:to>
      <xdr:col>7</xdr:col>
      <xdr:colOff>904875</xdr:colOff>
      <xdr:row>34</xdr:row>
      <xdr:rowOff>571500</xdr:rowOff>
    </xdr:to>
    <xdr:sp macro="" textlink="">
      <xdr:nvSpPr>
        <xdr:cNvPr id="115344" name="Text Box 41">
          <a:extLst>
            <a:ext uri="{FF2B5EF4-FFF2-40B4-BE49-F238E27FC236}">
              <a16:creationId xmlns:a16="http://schemas.microsoft.com/office/drawing/2014/main" id="{270B217D-F645-4B8B-8ADF-CD776FE666DA}"/>
            </a:ext>
          </a:extLst>
        </xdr:cNvPr>
        <xdr:cNvSpPr txBox="1">
          <a:spLocks noChangeArrowheads="1"/>
        </xdr:cNvSpPr>
      </xdr:nvSpPr>
      <xdr:spPr bwMode="auto">
        <a:xfrm>
          <a:off x="12706350" y="444817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35</xdr:row>
      <xdr:rowOff>238125</xdr:rowOff>
    </xdr:from>
    <xdr:to>
      <xdr:col>7</xdr:col>
      <xdr:colOff>904875</xdr:colOff>
      <xdr:row>35</xdr:row>
      <xdr:rowOff>466725</xdr:rowOff>
    </xdr:to>
    <xdr:sp macro="" textlink="">
      <xdr:nvSpPr>
        <xdr:cNvPr id="115345" name="Text Box 41">
          <a:extLst>
            <a:ext uri="{FF2B5EF4-FFF2-40B4-BE49-F238E27FC236}">
              <a16:creationId xmlns:a16="http://schemas.microsoft.com/office/drawing/2014/main" id="{F418A84C-0FE8-4C5F-8A9D-709EE676BB1B}"/>
            </a:ext>
          </a:extLst>
        </xdr:cNvPr>
        <xdr:cNvSpPr txBox="1">
          <a:spLocks noChangeArrowheads="1"/>
        </xdr:cNvSpPr>
      </xdr:nvSpPr>
      <xdr:spPr bwMode="auto">
        <a:xfrm>
          <a:off x="12706350" y="457771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34</xdr:row>
      <xdr:rowOff>0</xdr:rowOff>
    </xdr:from>
    <xdr:to>
      <xdr:col>7</xdr:col>
      <xdr:colOff>933450</xdr:colOff>
      <xdr:row>34</xdr:row>
      <xdr:rowOff>228600</xdr:rowOff>
    </xdr:to>
    <xdr:sp macro="" textlink="">
      <xdr:nvSpPr>
        <xdr:cNvPr id="115346" name="Text Box 41">
          <a:extLst>
            <a:ext uri="{FF2B5EF4-FFF2-40B4-BE49-F238E27FC236}">
              <a16:creationId xmlns:a16="http://schemas.microsoft.com/office/drawing/2014/main" id="{614EFC26-D98A-453C-A295-32F4F2ED1F67}"/>
            </a:ext>
          </a:extLst>
        </xdr:cNvPr>
        <xdr:cNvSpPr txBox="1">
          <a:spLocks noChangeArrowheads="1"/>
        </xdr:cNvSpPr>
      </xdr:nvSpPr>
      <xdr:spPr bwMode="auto">
        <a:xfrm>
          <a:off x="12734925" y="4424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228600</xdr:rowOff>
    </xdr:to>
    <xdr:sp macro="" textlink="">
      <xdr:nvSpPr>
        <xdr:cNvPr id="115347" name="Text Box 41">
          <a:extLst>
            <a:ext uri="{FF2B5EF4-FFF2-40B4-BE49-F238E27FC236}">
              <a16:creationId xmlns:a16="http://schemas.microsoft.com/office/drawing/2014/main" id="{A5AC29D8-635C-43EF-B82D-845208F732BE}"/>
            </a:ext>
          </a:extLst>
        </xdr:cNvPr>
        <xdr:cNvSpPr txBox="1">
          <a:spLocks noChangeArrowheads="1"/>
        </xdr:cNvSpPr>
      </xdr:nvSpPr>
      <xdr:spPr bwMode="auto">
        <a:xfrm>
          <a:off x="12706350" y="4424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228600</xdr:rowOff>
    </xdr:to>
    <xdr:sp macro="" textlink="">
      <xdr:nvSpPr>
        <xdr:cNvPr id="115348" name="Text Box 41">
          <a:extLst>
            <a:ext uri="{FF2B5EF4-FFF2-40B4-BE49-F238E27FC236}">
              <a16:creationId xmlns:a16="http://schemas.microsoft.com/office/drawing/2014/main" id="{767B69B5-8155-4CA3-A84B-A65B087DC3EA}"/>
            </a:ext>
          </a:extLst>
        </xdr:cNvPr>
        <xdr:cNvSpPr txBox="1">
          <a:spLocks noChangeArrowheads="1"/>
        </xdr:cNvSpPr>
      </xdr:nvSpPr>
      <xdr:spPr bwMode="auto">
        <a:xfrm>
          <a:off x="12706350" y="4424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228600</xdr:rowOff>
    </xdr:to>
    <xdr:sp macro="" textlink="">
      <xdr:nvSpPr>
        <xdr:cNvPr id="115349" name="Text Box 41">
          <a:extLst>
            <a:ext uri="{FF2B5EF4-FFF2-40B4-BE49-F238E27FC236}">
              <a16:creationId xmlns:a16="http://schemas.microsoft.com/office/drawing/2014/main" id="{61C0D512-C7B1-434A-B3C5-427C4CF8F507}"/>
            </a:ext>
          </a:extLst>
        </xdr:cNvPr>
        <xdr:cNvSpPr txBox="1">
          <a:spLocks noChangeArrowheads="1"/>
        </xdr:cNvSpPr>
      </xdr:nvSpPr>
      <xdr:spPr bwMode="auto">
        <a:xfrm>
          <a:off x="12706350" y="442436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333375</xdr:rowOff>
    </xdr:to>
    <xdr:sp macro="" textlink="">
      <xdr:nvSpPr>
        <xdr:cNvPr id="115350" name="Text Box 41">
          <a:extLst>
            <a:ext uri="{FF2B5EF4-FFF2-40B4-BE49-F238E27FC236}">
              <a16:creationId xmlns:a16="http://schemas.microsoft.com/office/drawing/2014/main" id="{9FED5450-0541-4052-9B37-AB047C8BCCFC}"/>
            </a:ext>
          </a:extLst>
        </xdr:cNvPr>
        <xdr:cNvSpPr txBox="1">
          <a:spLocks noChangeArrowheads="1"/>
        </xdr:cNvSpPr>
      </xdr:nvSpPr>
      <xdr:spPr bwMode="auto">
        <a:xfrm>
          <a:off x="12706350" y="442436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34</xdr:row>
      <xdr:rowOff>0</xdr:rowOff>
    </xdr:from>
    <xdr:to>
      <xdr:col>7</xdr:col>
      <xdr:colOff>904875</xdr:colOff>
      <xdr:row>34</xdr:row>
      <xdr:rowOff>333375</xdr:rowOff>
    </xdr:to>
    <xdr:sp macro="" textlink="">
      <xdr:nvSpPr>
        <xdr:cNvPr id="115351" name="Text Box 41">
          <a:extLst>
            <a:ext uri="{FF2B5EF4-FFF2-40B4-BE49-F238E27FC236}">
              <a16:creationId xmlns:a16="http://schemas.microsoft.com/office/drawing/2014/main" id="{98F438A3-F04D-4982-BB7B-A1B952654531}"/>
            </a:ext>
          </a:extLst>
        </xdr:cNvPr>
        <xdr:cNvSpPr txBox="1">
          <a:spLocks noChangeArrowheads="1"/>
        </xdr:cNvSpPr>
      </xdr:nvSpPr>
      <xdr:spPr bwMode="auto">
        <a:xfrm>
          <a:off x="12706350" y="44243625"/>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695325</xdr:colOff>
      <xdr:row>35</xdr:row>
      <xdr:rowOff>47625</xdr:rowOff>
    </xdr:from>
    <xdr:to>
      <xdr:col>7</xdr:col>
      <xdr:colOff>800100</xdr:colOff>
      <xdr:row>35</xdr:row>
      <xdr:rowOff>381000</xdr:rowOff>
    </xdr:to>
    <xdr:sp macro="" textlink="">
      <xdr:nvSpPr>
        <xdr:cNvPr id="115352" name="Text Box 41">
          <a:extLst>
            <a:ext uri="{FF2B5EF4-FFF2-40B4-BE49-F238E27FC236}">
              <a16:creationId xmlns:a16="http://schemas.microsoft.com/office/drawing/2014/main" id="{6B906DAA-1D47-436B-8CA7-A97AD409F167}"/>
            </a:ext>
          </a:extLst>
        </xdr:cNvPr>
        <xdr:cNvSpPr txBox="1">
          <a:spLocks noChangeArrowheads="1"/>
        </xdr:cNvSpPr>
      </xdr:nvSpPr>
      <xdr:spPr bwMode="auto">
        <a:xfrm>
          <a:off x="12601575" y="4558665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27</xdr:row>
      <xdr:rowOff>238125</xdr:rowOff>
    </xdr:from>
    <xdr:to>
      <xdr:col>7</xdr:col>
      <xdr:colOff>933450</xdr:colOff>
      <xdr:row>27</xdr:row>
      <xdr:rowOff>466725</xdr:rowOff>
    </xdr:to>
    <xdr:sp macro="" textlink="">
      <xdr:nvSpPr>
        <xdr:cNvPr id="115353" name="Text Box 41">
          <a:extLst>
            <a:ext uri="{FF2B5EF4-FFF2-40B4-BE49-F238E27FC236}">
              <a16:creationId xmlns:a16="http://schemas.microsoft.com/office/drawing/2014/main" id="{852C82DC-B864-4F0A-A145-BFD87DCF14A9}"/>
            </a:ext>
          </a:extLst>
        </xdr:cNvPr>
        <xdr:cNvSpPr txBox="1">
          <a:spLocks noChangeArrowheads="1"/>
        </xdr:cNvSpPr>
      </xdr:nvSpPr>
      <xdr:spPr bwMode="auto">
        <a:xfrm>
          <a:off x="12734925" y="29679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354" name="Text Box 41">
          <a:extLst>
            <a:ext uri="{FF2B5EF4-FFF2-40B4-BE49-F238E27FC236}">
              <a16:creationId xmlns:a16="http://schemas.microsoft.com/office/drawing/2014/main" id="{573DF3DB-D6CB-4F55-9D21-95A11FA73CF0}"/>
            </a:ext>
          </a:extLst>
        </xdr:cNvPr>
        <xdr:cNvSpPr txBox="1">
          <a:spLocks noChangeArrowheads="1"/>
        </xdr:cNvSpPr>
      </xdr:nvSpPr>
      <xdr:spPr bwMode="auto">
        <a:xfrm>
          <a:off x="12706350" y="29679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355" name="Text Box 41">
          <a:extLst>
            <a:ext uri="{FF2B5EF4-FFF2-40B4-BE49-F238E27FC236}">
              <a16:creationId xmlns:a16="http://schemas.microsoft.com/office/drawing/2014/main" id="{D5801731-C46F-4464-908D-F596668A2D16}"/>
            </a:ext>
          </a:extLst>
        </xdr:cNvPr>
        <xdr:cNvSpPr txBox="1">
          <a:spLocks noChangeArrowheads="1"/>
        </xdr:cNvSpPr>
      </xdr:nvSpPr>
      <xdr:spPr bwMode="auto">
        <a:xfrm>
          <a:off x="12706350" y="29679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466725</xdr:rowOff>
    </xdr:to>
    <xdr:sp macro="" textlink="">
      <xdr:nvSpPr>
        <xdr:cNvPr id="115356" name="Text Box 41">
          <a:extLst>
            <a:ext uri="{FF2B5EF4-FFF2-40B4-BE49-F238E27FC236}">
              <a16:creationId xmlns:a16="http://schemas.microsoft.com/office/drawing/2014/main" id="{CAE1B441-DFC0-4B3E-8BDF-71CE14A6C243}"/>
            </a:ext>
          </a:extLst>
        </xdr:cNvPr>
        <xdr:cNvSpPr txBox="1">
          <a:spLocks noChangeArrowheads="1"/>
        </xdr:cNvSpPr>
      </xdr:nvSpPr>
      <xdr:spPr bwMode="auto">
        <a:xfrm>
          <a:off x="12706350" y="296799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571500</xdr:rowOff>
    </xdr:to>
    <xdr:sp macro="" textlink="">
      <xdr:nvSpPr>
        <xdr:cNvPr id="115357" name="Text Box 41">
          <a:extLst>
            <a:ext uri="{FF2B5EF4-FFF2-40B4-BE49-F238E27FC236}">
              <a16:creationId xmlns:a16="http://schemas.microsoft.com/office/drawing/2014/main" id="{9D72AC3A-28E5-455F-BEB6-AFC551840709}"/>
            </a:ext>
          </a:extLst>
        </xdr:cNvPr>
        <xdr:cNvSpPr txBox="1">
          <a:spLocks noChangeArrowheads="1"/>
        </xdr:cNvSpPr>
      </xdr:nvSpPr>
      <xdr:spPr bwMode="auto">
        <a:xfrm>
          <a:off x="12706350" y="296799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571500</xdr:rowOff>
    </xdr:to>
    <xdr:sp macro="" textlink="">
      <xdr:nvSpPr>
        <xdr:cNvPr id="115358" name="Text Box 41">
          <a:extLst>
            <a:ext uri="{FF2B5EF4-FFF2-40B4-BE49-F238E27FC236}">
              <a16:creationId xmlns:a16="http://schemas.microsoft.com/office/drawing/2014/main" id="{25BAB1CF-87BC-4C60-9CF3-E9E1B07F9AB7}"/>
            </a:ext>
          </a:extLst>
        </xdr:cNvPr>
        <xdr:cNvSpPr txBox="1">
          <a:spLocks noChangeArrowheads="1"/>
        </xdr:cNvSpPr>
      </xdr:nvSpPr>
      <xdr:spPr bwMode="auto">
        <a:xfrm>
          <a:off x="12706350" y="296799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571500</xdr:rowOff>
    </xdr:to>
    <xdr:sp macro="" textlink="">
      <xdr:nvSpPr>
        <xdr:cNvPr id="115359" name="Text Box 41">
          <a:extLst>
            <a:ext uri="{FF2B5EF4-FFF2-40B4-BE49-F238E27FC236}">
              <a16:creationId xmlns:a16="http://schemas.microsoft.com/office/drawing/2014/main" id="{ABBB82DA-0C3B-4D04-8367-7E2A5F4F7B00}"/>
            </a:ext>
          </a:extLst>
        </xdr:cNvPr>
        <xdr:cNvSpPr txBox="1">
          <a:spLocks noChangeArrowheads="1"/>
        </xdr:cNvSpPr>
      </xdr:nvSpPr>
      <xdr:spPr bwMode="auto">
        <a:xfrm>
          <a:off x="12706350" y="296799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571500</xdr:rowOff>
    </xdr:to>
    <xdr:sp macro="" textlink="">
      <xdr:nvSpPr>
        <xdr:cNvPr id="115360" name="Text Box 41">
          <a:extLst>
            <a:ext uri="{FF2B5EF4-FFF2-40B4-BE49-F238E27FC236}">
              <a16:creationId xmlns:a16="http://schemas.microsoft.com/office/drawing/2014/main" id="{F0A76466-2FA7-4BB8-B51A-D39FF759F890}"/>
            </a:ext>
          </a:extLst>
        </xdr:cNvPr>
        <xdr:cNvSpPr txBox="1">
          <a:spLocks noChangeArrowheads="1"/>
        </xdr:cNvSpPr>
      </xdr:nvSpPr>
      <xdr:spPr bwMode="auto">
        <a:xfrm>
          <a:off x="12706350" y="296799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27</xdr:row>
      <xdr:rowOff>238125</xdr:rowOff>
    </xdr:from>
    <xdr:to>
      <xdr:col>7</xdr:col>
      <xdr:colOff>904875</xdr:colOff>
      <xdr:row>27</xdr:row>
      <xdr:rowOff>571500</xdr:rowOff>
    </xdr:to>
    <xdr:sp macro="" textlink="">
      <xdr:nvSpPr>
        <xdr:cNvPr id="115361" name="Text Box 41">
          <a:extLst>
            <a:ext uri="{FF2B5EF4-FFF2-40B4-BE49-F238E27FC236}">
              <a16:creationId xmlns:a16="http://schemas.microsoft.com/office/drawing/2014/main" id="{8A13E2BA-C4D5-44A7-99C2-B5D0215847FB}"/>
            </a:ext>
          </a:extLst>
        </xdr:cNvPr>
        <xdr:cNvSpPr txBox="1">
          <a:spLocks noChangeArrowheads="1"/>
        </xdr:cNvSpPr>
      </xdr:nvSpPr>
      <xdr:spPr bwMode="auto">
        <a:xfrm>
          <a:off x="12706350" y="296799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828675</xdr:colOff>
      <xdr:row>28</xdr:row>
      <xdr:rowOff>238125</xdr:rowOff>
    </xdr:from>
    <xdr:to>
      <xdr:col>7</xdr:col>
      <xdr:colOff>933450</xdr:colOff>
      <xdr:row>28</xdr:row>
      <xdr:rowOff>466725</xdr:rowOff>
    </xdr:to>
    <xdr:sp macro="" textlink="">
      <xdr:nvSpPr>
        <xdr:cNvPr id="115362" name="Text Box 41">
          <a:extLst>
            <a:ext uri="{FF2B5EF4-FFF2-40B4-BE49-F238E27FC236}">
              <a16:creationId xmlns:a16="http://schemas.microsoft.com/office/drawing/2014/main" id="{BB330337-824A-4242-890C-89121E8E9C91}"/>
            </a:ext>
          </a:extLst>
        </xdr:cNvPr>
        <xdr:cNvSpPr txBox="1">
          <a:spLocks noChangeArrowheads="1"/>
        </xdr:cNvSpPr>
      </xdr:nvSpPr>
      <xdr:spPr bwMode="auto">
        <a:xfrm>
          <a:off x="12734925" y="31013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363" name="Text Box 41">
          <a:extLst>
            <a:ext uri="{FF2B5EF4-FFF2-40B4-BE49-F238E27FC236}">
              <a16:creationId xmlns:a16="http://schemas.microsoft.com/office/drawing/2014/main" id="{AA8C242B-C71F-45C0-9BF7-2141874FCB1C}"/>
            </a:ext>
          </a:extLst>
        </xdr:cNvPr>
        <xdr:cNvSpPr txBox="1">
          <a:spLocks noChangeArrowheads="1"/>
        </xdr:cNvSpPr>
      </xdr:nvSpPr>
      <xdr:spPr bwMode="auto">
        <a:xfrm>
          <a:off x="12706350" y="31013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364" name="Text Box 41">
          <a:extLst>
            <a:ext uri="{FF2B5EF4-FFF2-40B4-BE49-F238E27FC236}">
              <a16:creationId xmlns:a16="http://schemas.microsoft.com/office/drawing/2014/main" id="{E1582AA4-2828-416D-B2DA-1E4A7EE4F244}"/>
            </a:ext>
          </a:extLst>
        </xdr:cNvPr>
        <xdr:cNvSpPr txBox="1">
          <a:spLocks noChangeArrowheads="1"/>
        </xdr:cNvSpPr>
      </xdr:nvSpPr>
      <xdr:spPr bwMode="auto">
        <a:xfrm>
          <a:off x="12706350" y="31013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466725</xdr:rowOff>
    </xdr:to>
    <xdr:sp macro="" textlink="">
      <xdr:nvSpPr>
        <xdr:cNvPr id="115365" name="Text Box 41">
          <a:extLst>
            <a:ext uri="{FF2B5EF4-FFF2-40B4-BE49-F238E27FC236}">
              <a16:creationId xmlns:a16="http://schemas.microsoft.com/office/drawing/2014/main" id="{22E3FC3C-3023-461C-9BF3-5A2EBEDF7480}"/>
            </a:ext>
          </a:extLst>
        </xdr:cNvPr>
        <xdr:cNvSpPr txBox="1">
          <a:spLocks noChangeArrowheads="1"/>
        </xdr:cNvSpPr>
      </xdr:nvSpPr>
      <xdr:spPr bwMode="auto">
        <a:xfrm>
          <a:off x="12706350" y="3101340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571500</xdr:rowOff>
    </xdr:to>
    <xdr:sp macro="" textlink="">
      <xdr:nvSpPr>
        <xdr:cNvPr id="115366" name="Text Box 41">
          <a:extLst>
            <a:ext uri="{FF2B5EF4-FFF2-40B4-BE49-F238E27FC236}">
              <a16:creationId xmlns:a16="http://schemas.microsoft.com/office/drawing/2014/main" id="{3235E401-A746-4F2B-AF26-06CA82D3728A}"/>
            </a:ext>
          </a:extLst>
        </xdr:cNvPr>
        <xdr:cNvSpPr txBox="1">
          <a:spLocks noChangeArrowheads="1"/>
        </xdr:cNvSpPr>
      </xdr:nvSpPr>
      <xdr:spPr bwMode="auto">
        <a:xfrm>
          <a:off x="12706350" y="31013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571500</xdr:rowOff>
    </xdr:to>
    <xdr:sp macro="" textlink="">
      <xdr:nvSpPr>
        <xdr:cNvPr id="115367" name="Text Box 41">
          <a:extLst>
            <a:ext uri="{FF2B5EF4-FFF2-40B4-BE49-F238E27FC236}">
              <a16:creationId xmlns:a16="http://schemas.microsoft.com/office/drawing/2014/main" id="{E3458A12-25D6-449F-8641-FE1122DE40AF}"/>
            </a:ext>
          </a:extLst>
        </xdr:cNvPr>
        <xdr:cNvSpPr txBox="1">
          <a:spLocks noChangeArrowheads="1"/>
        </xdr:cNvSpPr>
      </xdr:nvSpPr>
      <xdr:spPr bwMode="auto">
        <a:xfrm>
          <a:off x="12706350" y="31013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571500</xdr:rowOff>
    </xdr:to>
    <xdr:sp macro="" textlink="">
      <xdr:nvSpPr>
        <xdr:cNvPr id="115368" name="Text Box 41">
          <a:extLst>
            <a:ext uri="{FF2B5EF4-FFF2-40B4-BE49-F238E27FC236}">
              <a16:creationId xmlns:a16="http://schemas.microsoft.com/office/drawing/2014/main" id="{817C58C0-3C3E-4888-A75F-96C4C3D5AAE6}"/>
            </a:ext>
          </a:extLst>
        </xdr:cNvPr>
        <xdr:cNvSpPr txBox="1">
          <a:spLocks noChangeArrowheads="1"/>
        </xdr:cNvSpPr>
      </xdr:nvSpPr>
      <xdr:spPr bwMode="auto">
        <a:xfrm>
          <a:off x="12706350" y="31013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571500</xdr:rowOff>
    </xdr:to>
    <xdr:sp macro="" textlink="">
      <xdr:nvSpPr>
        <xdr:cNvPr id="115369" name="Text Box 41">
          <a:extLst>
            <a:ext uri="{FF2B5EF4-FFF2-40B4-BE49-F238E27FC236}">
              <a16:creationId xmlns:a16="http://schemas.microsoft.com/office/drawing/2014/main" id="{DEBE329B-04CE-487D-93F8-D58B019124FF}"/>
            </a:ext>
          </a:extLst>
        </xdr:cNvPr>
        <xdr:cNvSpPr txBox="1">
          <a:spLocks noChangeArrowheads="1"/>
        </xdr:cNvSpPr>
      </xdr:nvSpPr>
      <xdr:spPr bwMode="auto">
        <a:xfrm>
          <a:off x="12706350" y="31013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800100</xdr:colOff>
      <xdr:row>28</xdr:row>
      <xdr:rowOff>238125</xdr:rowOff>
    </xdr:from>
    <xdr:to>
      <xdr:col>7</xdr:col>
      <xdr:colOff>904875</xdr:colOff>
      <xdr:row>28</xdr:row>
      <xdr:rowOff>571500</xdr:rowOff>
    </xdr:to>
    <xdr:sp macro="" textlink="">
      <xdr:nvSpPr>
        <xdr:cNvPr id="115370" name="Text Box 41">
          <a:extLst>
            <a:ext uri="{FF2B5EF4-FFF2-40B4-BE49-F238E27FC236}">
              <a16:creationId xmlns:a16="http://schemas.microsoft.com/office/drawing/2014/main" id="{49FF57B3-F2B7-4F02-A446-0F145BA4480F}"/>
            </a:ext>
          </a:extLst>
        </xdr:cNvPr>
        <xdr:cNvSpPr txBox="1">
          <a:spLocks noChangeArrowheads="1"/>
        </xdr:cNvSpPr>
      </xdr:nvSpPr>
      <xdr:spPr bwMode="auto">
        <a:xfrm>
          <a:off x="12706350" y="31013400"/>
          <a:ext cx="10477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647700</xdr:colOff>
      <xdr:row>0</xdr:row>
      <xdr:rowOff>123825</xdr:rowOff>
    </xdr:from>
    <xdr:to>
      <xdr:col>1</xdr:col>
      <xdr:colOff>838200</xdr:colOff>
      <xdr:row>3</xdr:row>
      <xdr:rowOff>142875</xdr:rowOff>
    </xdr:to>
    <xdr:pic>
      <xdr:nvPicPr>
        <xdr:cNvPr id="2166" name="24 Imagen" descr="logo cdmb 2.png">
          <a:extLst>
            <a:ext uri="{FF2B5EF4-FFF2-40B4-BE49-F238E27FC236}">
              <a16:creationId xmlns:a16="http://schemas.microsoft.com/office/drawing/2014/main" id="{BF666034-DE58-4A76-93B7-51C1C9F8FC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123825"/>
          <a:ext cx="16478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800100</xdr:colOff>
      <xdr:row>8</xdr:row>
      <xdr:rowOff>123825</xdr:rowOff>
    </xdr:from>
    <xdr:to>
      <xdr:col>4</xdr:col>
      <xdr:colOff>904875</xdr:colOff>
      <xdr:row>8</xdr:row>
      <xdr:rowOff>295275</xdr:rowOff>
    </xdr:to>
    <xdr:sp macro="" textlink="">
      <xdr:nvSpPr>
        <xdr:cNvPr id="114132" name="Text Box 41">
          <a:extLst>
            <a:ext uri="{FF2B5EF4-FFF2-40B4-BE49-F238E27FC236}">
              <a16:creationId xmlns:a16="http://schemas.microsoft.com/office/drawing/2014/main" id="{5A32B5C0-CBA7-4047-AA2F-918DF68E6080}"/>
            </a:ext>
          </a:extLst>
        </xdr:cNvPr>
        <xdr:cNvSpPr txBox="1">
          <a:spLocks noChangeArrowheads="1"/>
        </xdr:cNvSpPr>
      </xdr:nvSpPr>
      <xdr:spPr bwMode="auto">
        <a:xfrm>
          <a:off x="7277100" y="28575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723900</xdr:colOff>
      <xdr:row>10</xdr:row>
      <xdr:rowOff>0</xdr:rowOff>
    </xdr:from>
    <xdr:to>
      <xdr:col>4</xdr:col>
      <xdr:colOff>828675</xdr:colOff>
      <xdr:row>10</xdr:row>
      <xdr:rowOff>161925</xdr:rowOff>
    </xdr:to>
    <xdr:sp macro="" textlink="">
      <xdr:nvSpPr>
        <xdr:cNvPr id="114133" name="Text Box 41">
          <a:extLst>
            <a:ext uri="{FF2B5EF4-FFF2-40B4-BE49-F238E27FC236}">
              <a16:creationId xmlns:a16="http://schemas.microsoft.com/office/drawing/2014/main" id="{BE2DA347-C8B4-445D-A664-64F1128C47D2}"/>
            </a:ext>
          </a:extLst>
        </xdr:cNvPr>
        <xdr:cNvSpPr txBox="1">
          <a:spLocks noChangeArrowheads="1"/>
        </xdr:cNvSpPr>
      </xdr:nvSpPr>
      <xdr:spPr bwMode="auto">
        <a:xfrm>
          <a:off x="7200900" y="4943475"/>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34" name="Text Box 41">
          <a:extLst>
            <a:ext uri="{FF2B5EF4-FFF2-40B4-BE49-F238E27FC236}">
              <a16:creationId xmlns:a16="http://schemas.microsoft.com/office/drawing/2014/main" id="{158D63AF-7716-445E-A0E6-E7CD033914AC}"/>
            </a:ext>
          </a:extLst>
        </xdr:cNvPr>
        <xdr:cNvSpPr txBox="1">
          <a:spLocks noChangeArrowheads="1"/>
        </xdr:cNvSpPr>
      </xdr:nvSpPr>
      <xdr:spPr bwMode="auto">
        <a:xfrm>
          <a:off x="7277100"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800100</xdr:colOff>
      <xdr:row>77</xdr:row>
      <xdr:rowOff>0</xdr:rowOff>
    </xdr:from>
    <xdr:to>
      <xdr:col>14</xdr:col>
      <xdr:colOff>904875</xdr:colOff>
      <xdr:row>80</xdr:row>
      <xdr:rowOff>158750</xdr:rowOff>
    </xdr:to>
    <xdr:sp macro="" textlink="">
      <xdr:nvSpPr>
        <xdr:cNvPr id="114135" name="Text Box 41">
          <a:extLst>
            <a:ext uri="{FF2B5EF4-FFF2-40B4-BE49-F238E27FC236}">
              <a16:creationId xmlns:a16="http://schemas.microsoft.com/office/drawing/2014/main" id="{F409FCE3-0433-495F-9E43-D95A36F075B1}"/>
            </a:ext>
          </a:extLst>
        </xdr:cNvPr>
        <xdr:cNvSpPr txBox="1">
          <a:spLocks noChangeArrowheads="1"/>
        </xdr:cNvSpPr>
      </xdr:nvSpPr>
      <xdr:spPr bwMode="auto">
        <a:xfrm>
          <a:off x="18278475" y="65398650"/>
          <a:ext cx="1047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800100</xdr:colOff>
      <xdr:row>77</xdr:row>
      <xdr:rowOff>0</xdr:rowOff>
    </xdr:from>
    <xdr:to>
      <xdr:col>14</xdr:col>
      <xdr:colOff>904875</xdr:colOff>
      <xdr:row>77</xdr:row>
      <xdr:rowOff>206375</xdr:rowOff>
    </xdr:to>
    <xdr:sp macro="" textlink="">
      <xdr:nvSpPr>
        <xdr:cNvPr id="114136" name="Text Box 41">
          <a:extLst>
            <a:ext uri="{FF2B5EF4-FFF2-40B4-BE49-F238E27FC236}">
              <a16:creationId xmlns:a16="http://schemas.microsoft.com/office/drawing/2014/main" id="{60052759-0831-4AD4-B249-7DC7B2056169}"/>
            </a:ext>
          </a:extLst>
        </xdr:cNvPr>
        <xdr:cNvSpPr txBox="1">
          <a:spLocks noChangeArrowheads="1"/>
        </xdr:cNvSpPr>
      </xdr:nvSpPr>
      <xdr:spPr bwMode="auto">
        <a:xfrm>
          <a:off x="18278475" y="653986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37" name="Text Box 41">
          <a:extLst>
            <a:ext uri="{FF2B5EF4-FFF2-40B4-BE49-F238E27FC236}">
              <a16:creationId xmlns:a16="http://schemas.microsoft.com/office/drawing/2014/main" id="{61149EBD-DEF3-4E8E-812F-229C92F7A257}"/>
            </a:ext>
          </a:extLst>
        </xdr:cNvPr>
        <xdr:cNvSpPr txBox="1">
          <a:spLocks noChangeArrowheads="1"/>
        </xdr:cNvSpPr>
      </xdr:nvSpPr>
      <xdr:spPr bwMode="auto">
        <a:xfrm>
          <a:off x="7277100"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10</xdr:row>
      <xdr:rowOff>0</xdr:rowOff>
    </xdr:from>
    <xdr:to>
      <xdr:col>4</xdr:col>
      <xdr:colOff>904875</xdr:colOff>
      <xdr:row>10</xdr:row>
      <xdr:rowOff>161925</xdr:rowOff>
    </xdr:to>
    <xdr:sp macro="" textlink="">
      <xdr:nvSpPr>
        <xdr:cNvPr id="114138" name="Text Box 41">
          <a:extLst>
            <a:ext uri="{FF2B5EF4-FFF2-40B4-BE49-F238E27FC236}">
              <a16:creationId xmlns:a16="http://schemas.microsoft.com/office/drawing/2014/main" id="{02FDC6AB-D7A8-47BB-9DD2-B169F9E5E574}"/>
            </a:ext>
          </a:extLst>
        </xdr:cNvPr>
        <xdr:cNvSpPr txBox="1">
          <a:spLocks noChangeArrowheads="1"/>
        </xdr:cNvSpPr>
      </xdr:nvSpPr>
      <xdr:spPr bwMode="auto">
        <a:xfrm>
          <a:off x="7277100" y="4943475"/>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10</xdr:row>
      <xdr:rowOff>0</xdr:rowOff>
    </xdr:from>
    <xdr:to>
      <xdr:col>4</xdr:col>
      <xdr:colOff>904875</xdr:colOff>
      <xdr:row>10</xdr:row>
      <xdr:rowOff>161925</xdr:rowOff>
    </xdr:to>
    <xdr:sp macro="" textlink="">
      <xdr:nvSpPr>
        <xdr:cNvPr id="114139" name="Text Box 41">
          <a:extLst>
            <a:ext uri="{FF2B5EF4-FFF2-40B4-BE49-F238E27FC236}">
              <a16:creationId xmlns:a16="http://schemas.microsoft.com/office/drawing/2014/main" id="{7AC006AF-1EDA-4C55-8165-2BF664F299B3}"/>
            </a:ext>
          </a:extLst>
        </xdr:cNvPr>
        <xdr:cNvSpPr txBox="1">
          <a:spLocks noChangeArrowheads="1"/>
        </xdr:cNvSpPr>
      </xdr:nvSpPr>
      <xdr:spPr bwMode="auto">
        <a:xfrm>
          <a:off x="7277100" y="4943475"/>
          <a:ext cx="1047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40" name="Text Box 41">
          <a:extLst>
            <a:ext uri="{FF2B5EF4-FFF2-40B4-BE49-F238E27FC236}">
              <a16:creationId xmlns:a16="http://schemas.microsoft.com/office/drawing/2014/main" id="{818A17F3-6E9A-4C21-A646-58B2F78D8AB5}"/>
            </a:ext>
          </a:extLst>
        </xdr:cNvPr>
        <xdr:cNvSpPr txBox="1">
          <a:spLocks noChangeArrowheads="1"/>
        </xdr:cNvSpPr>
      </xdr:nvSpPr>
      <xdr:spPr bwMode="auto">
        <a:xfrm>
          <a:off x="7277100"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800100</xdr:colOff>
      <xdr:row>77</xdr:row>
      <xdr:rowOff>0</xdr:rowOff>
    </xdr:from>
    <xdr:to>
      <xdr:col>14</xdr:col>
      <xdr:colOff>904875</xdr:colOff>
      <xdr:row>80</xdr:row>
      <xdr:rowOff>168275</xdr:rowOff>
    </xdr:to>
    <xdr:sp macro="" textlink="">
      <xdr:nvSpPr>
        <xdr:cNvPr id="114141" name="Text Box 41">
          <a:extLst>
            <a:ext uri="{FF2B5EF4-FFF2-40B4-BE49-F238E27FC236}">
              <a16:creationId xmlns:a16="http://schemas.microsoft.com/office/drawing/2014/main" id="{C992702F-BB6E-4F68-9B88-6BC52D42056D}"/>
            </a:ext>
          </a:extLst>
        </xdr:cNvPr>
        <xdr:cNvSpPr txBox="1">
          <a:spLocks noChangeArrowheads="1"/>
        </xdr:cNvSpPr>
      </xdr:nvSpPr>
      <xdr:spPr bwMode="auto">
        <a:xfrm>
          <a:off x="18278475" y="65398650"/>
          <a:ext cx="104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800100</xdr:colOff>
      <xdr:row>77</xdr:row>
      <xdr:rowOff>0</xdr:rowOff>
    </xdr:from>
    <xdr:to>
      <xdr:col>14</xdr:col>
      <xdr:colOff>904875</xdr:colOff>
      <xdr:row>77</xdr:row>
      <xdr:rowOff>215900</xdr:rowOff>
    </xdr:to>
    <xdr:sp macro="" textlink="">
      <xdr:nvSpPr>
        <xdr:cNvPr id="114142" name="Text Box 41">
          <a:extLst>
            <a:ext uri="{FF2B5EF4-FFF2-40B4-BE49-F238E27FC236}">
              <a16:creationId xmlns:a16="http://schemas.microsoft.com/office/drawing/2014/main" id="{28906F28-013F-4C6D-9DD1-C5D3EF2BE525}"/>
            </a:ext>
          </a:extLst>
        </xdr:cNvPr>
        <xdr:cNvSpPr txBox="1">
          <a:spLocks noChangeArrowheads="1"/>
        </xdr:cNvSpPr>
      </xdr:nvSpPr>
      <xdr:spPr bwMode="auto">
        <a:xfrm>
          <a:off x="18278475" y="653986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43" name="Text Box 41">
          <a:extLst>
            <a:ext uri="{FF2B5EF4-FFF2-40B4-BE49-F238E27FC236}">
              <a16:creationId xmlns:a16="http://schemas.microsoft.com/office/drawing/2014/main" id="{8680B75D-0773-4585-B0A6-EE66CFDD65A2}"/>
            </a:ext>
          </a:extLst>
        </xdr:cNvPr>
        <xdr:cNvSpPr txBox="1">
          <a:spLocks noChangeArrowheads="1"/>
        </xdr:cNvSpPr>
      </xdr:nvSpPr>
      <xdr:spPr bwMode="auto">
        <a:xfrm>
          <a:off x="7277100"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8</xdr:row>
      <xdr:rowOff>238125</xdr:rowOff>
    </xdr:from>
    <xdr:to>
      <xdr:col>4</xdr:col>
      <xdr:colOff>904875</xdr:colOff>
      <xdr:row>8</xdr:row>
      <xdr:rowOff>523875</xdr:rowOff>
    </xdr:to>
    <xdr:sp macro="" textlink="">
      <xdr:nvSpPr>
        <xdr:cNvPr id="114144" name="Text Box 41">
          <a:extLst>
            <a:ext uri="{FF2B5EF4-FFF2-40B4-BE49-F238E27FC236}">
              <a16:creationId xmlns:a16="http://schemas.microsoft.com/office/drawing/2014/main" id="{9AE02E31-E703-4367-9A44-26122C8B8735}"/>
            </a:ext>
          </a:extLst>
        </xdr:cNvPr>
        <xdr:cNvSpPr txBox="1">
          <a:spLocks noChangeArrowheads="1"/>
        </xdr:cNvSpPr>
      </xdr:nvSpPr>
      <xdr:spPr bwMode="auto">
        <a:xfrm>
          <a:off x="7277100" y="29718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800100</xdr:colOff>
      <xdr:row>77</xdr:row>
      <xdr:rowOff>0</xdr:rowOff>
    </xdr:from>
    <xdr:to>
      <xdr:col>14</xdr:col>
      <xdr:colOff>904875</xdr:colOff>
      <xdr:row>80</xdr:row>
      <xdr:rowOff>168275</xdr:rowOff>
    </xdr:to>
    <xdr:sp macro="" textlink="">
      <xdr:nvSpPr>
        <xdr:cNvPr id="114145" name="Text Box 41">
          <a:extLst>
            <a:ext uri="{FF2B5EF4-FFF2-40B4-BE49-F238E27FC236}">
              <a16:creationId xmlns:a16="http://schemas.microsoft.com/office/drawing/2014/main" id="{D274ABC0-4F82-48EA-87B6-4156C5CFA95B}"/>
            </a:ext>
          </a:extLst>
        </xdr:cNvPr>
        <xdr:cNvSpPr txBox="1">
          <a:spLocks noChangeArrowheads="1"/>
        </xdr:cNvSpPr>
      </xdr:nvSpPr>
      <xdr:spPr bwMode="auto">
        <a:xfrm>
          <a:off x="18278475" y="65398650"/>
          <a:ext cx="1047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800100</xdr:colOff>
      <xdr:row>77</xdr:row>
      <xdr:rowOff>0</xdr:rowOff>
    </xdr:from>
    <xdr:to>
      <xdr:col>14</xdr:col>
      <xdr:colOff>904875</xdr:colOff>
      <xdr:row>77</xdr:row>
      <xdr:rowOff>215900</xdr:rowOff>
    </xdr:to>
    <xdr:sp macro="" textlink="">
      <xdr:nvSpPr>
        <xdr:cNvPr id="114146" name="Text Box 41">
          <a:extLst>
            <a:ext uri="{FF2B5EF4-FFF2-40B4-BE49-F238E27FC236}">
              <a16:creationId xmlns:a16="http://schemas.microsoft.com/office/drawing/2014/main" id="{D3378211-18A5-48B5-9340-F2253B9C3CF0}"/>
            </a:ext>
          </a:extLst>
        </xdr:cNvPr>
        <xdr:cNvSpPr txBox="1">
          <a:spLocks noChangeArrowheads="1"/>
        </xdr:cNvSpPr>
      </xdr:nvSpPr>
      <xdr:spPr bwMode="auto">
        <a:xfrm>
          <a:off x="18278475" y="65398650"/>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148" name="Text Box 41">
          <a:extLst>
            <a:ext uri="{FF2B5EF4-FFF2-40B4-BE49-F238E27FC236}">
              <a16:creationId xmlns:a16="http://schemas.microsoft.com/office/drawing/2014/main" id="{BF3B56D7-B0A2-4C9F-8610-04F51F8BBAC6}"/>
            </a:ext>
          </a:extLst>
        </xdr:cNvPr>
        <xdr:cNvSpPr txBox="1">
          <a:spLocks noChangeArrowheads="1"/>
        </xdr:cNvSpPr>
      </xdr:nvSpPr>
      <xdr:spPr bwMode="auto">
        <a:xfrm>
          <a:off x="7277100" y="7162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149" name="Text Box 41">
          <a:extLst>
            <a:ext uri="{FF2B5EF4-FFF2-40B4-BE49-F238E27FC236}">
              <a16:creationId xmlns:a16="http://schemas.microsoft.com/office/drawing/2014/main" id="{08970FC3-8E5A-42C4-ADD3-7BF02D0EE3AF}"/>
            </a:ext>
          </a:extLst>
        </xdr:cNvPr>
        <xdr:cNvSpPr txBox="1">
          <a:spLocks noChangeArrowheads="1"/>
        </xdr:cNvSpPr>
      </xdr:nvSpPr>
      <xdr:spPr bwMode="auto">
        <a:xfrm>
          <a:off x="7277100" y="7162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150" name="Text Box 41">
          <a:extLst>
            <a:ext uri="{FF2B5EF4-FFF2-40B4-BE49-F238E27FC236}">
              <a16:creationId xmlns:a16="http://schemas.microsoft.com/office/drawing/2014/main" id="{5883BB43-2A6A-41EF-B89F-F757D52EAA08}"/>
            </a:ext>
          </a:extLst>
        </xdr:cNvPr>
        <xdr:cNvSpPr txBox="1">
          <a:spLocks noChangeArrowheads="1"/>
        </xdr:cNvSpPr>
      </xdr:nvSpPr>
      <xdr:spPr bwMode="auto">
        <a:xfrm>
          <a:off x="7277100" y="7162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151" name="Text Box 41">
          <a:extLst>
            <a:ext uri="{FF2B5EF4-FFF2-40B4-BE49-F238E27FC236}">
              <a16:creationId xmlns:a16="http://schemas.microsoft.com/office/drawing/2014/main" id="{9F604C0F-36CD-4B51-BD0D-4371B8F4D9DD}"/>
            </a:ext>
          </a:extLst>
        </xdr:cNvPr>
        <xdr:cNvSpPr txBox="1">
          <a:spLocks noChangeArrowheads="1"/>
        </xdr:cNvSpPr>
      </xdr:nvSpPr>
      <xdr:spPr bwMode="auto">
        <a:xfrm>
          <a:off x="7277100" y="7162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152" name="Text Box 41">
          <a:extLst>
            <a:ext uri="{FF2B5EF4-FFF2-40B4-BE49-F238E27FC236}">
              <a16:creationId xmlns:a16="http://schemas.microsoft.com/office/drawing/2014/main" id="{F44760B0-B11D-43BA-893E-3EE8AB273976}"/>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153" name="Text Box 41">
          <a:extLst>
            <a:ext uri="{FF2B5EF4-FFF2-40B4-BE49-F238E27FC236}">
              <a16:creationId xmlns:a16="http://schemas.microsoft.com/office/drawing/2014/main" id="{81372052-8A53-4809-B199-1821F8C20244}"/>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154" name="Text Box 41">
          <a:extLst>
            <a:ext uri="{FF2B5EF4-FFF2-40B4-BE49-F238E27FC236}">
              <a16:creationId xmlns:a16="http://schemas.microsoft.com/office/drawing/2014/main" id="{F4F91EC7-097A-442B-840B-CEB73EBB8C96}"/>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155" name="Text Box 41">
          <a:extLst>
            <a:ext uri="{FF2B5EF4-FFF2-40B4-BE49-F238E27FC236}">
              <a16:creationId xmlns:a16="http://schemas.microsoft.com/office/drawing/2014/main" id="{AB2B3A3E-04A8-44BE-9456-8E376251CDD3}"/>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156" name="Text Box 41">
          <a:extLst>
            <a:ext uri="{FF2B5EF4-FFF2-40B4-BE49-F238E27FC236}">
              <a16:creationId xmlns:a16="http://schemas.microsoft.com/office/drawing/2014/main" id="{3512777A-0989-45B0-8B40-2431AA3F8BB5}"/>
            </a:ext>
          </a:extLst>
        </xdr:cNvPr>
        <xdr:cNvSpPr txBox="1">
          <a:spLocks noChangeArrowheads="1"/>
        </xdr:cNvSpPr>
      </xdr:nvSpPr>
      <xdr:spPr bwMode="auto">
        <a:xfrm>
          <a:off x="7277100" y="106299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157" name="Text Box 41">
          <a:extLst>
            <a:ext uri="{FF2B5EF4-FFF2-40B4-BE49-F238E27FC236}">
              <a16:creationId xmlns:a16="http://schemas.microsoft.com/office/drawing/2014/main" id="{02C4FB64-059F-4291-997B-EA42DE5081A5}"/>
            </a:ext>
          </a:extLst>
        </xdr:cNvPr>
        <xdr:cNvSpPr txBox="1">
          <a:spLocks noChangeArrowheads="1"/>
        </xdr:cNvSpPr>
      </xdr:nvSpPr>
      <xdr:spPr bwMode="auto">
        <a:xfrm>
          <a:off x="7277100" y="106299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158" name="Text Box 41">
          <a:extLst>
            <a:ext uri="{FF2B5EF4-FFF2-40B4-BE49-F238E27FC236}">
              <a16:creationId xmlns:a16="http://schemas.microsoft.com/office/drawing/2014/main" id="{CBBD236C-E848-4EA3-B833-92ABF0CD6E99}"/>
            </a:ext>
          </a:extLst>
        </xdr:cNvPr>
        <xdr:cNvSpPr txBox="1">
          <a:spLocks noChangeArrowheads="1"/>
        </xdr:cNvSpPr>
      </xdr:nvSpPr>
      <xdr:spPr bwMode="auto">
        <a:xfrm>
          <a:off x="7277100" y="106299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159" name="Text Box 41">
          <a:extLst>
            <a:ext uri="{FF2B5EF4-FFF2-40B4-BE49-F238E27FC236}">
              <a16:creationId xmlns:a16="http://schemas.microsoft.com/office/drawing/2014/main" id="{58AC3A14-4F30-4B5B-88B4-764079C32443}"/>
            </a:ext>
          </a:extLst>
        </xdr:cNvPr>
        <xdr:cNvSpPr txBox="1">
          <a:spLocks noChangeArrowheads="1"/>
        </xdr:cNvSpPr>
      </xdr:nvSpPr>
      <xdr:spPr bwMode="auto">
        <a:xfrm>
          <a:off x="7277100" y="106299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160" name="Text Box 41">
          <a:extLst>
            <a:ext uri="{FF2B5EF4-FFF2-40B4-BE49-F238E27FC236}">
              <a16:creationId xmlns:a16="http://schemas.microsoft.com/office/drawing/2014/main" id="{A1241E57-FE46-46BE-A16D-5EF7EC2A6DEA}"/>
            </a:ext>
          </a:extLst>
        </xdr:cNvPr>
        <xdr:cNvSpPr txBox="1">
          <a:spLocks noChangeArrowheads="1"/>
        </xdr:cNvSpPr>
      </xdr:nvSpPr>
      <xdr:spPr bwMode="auto">
        <a:xfrm>
          <a:off x="7277100" y="14049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161" name="Text Box 41">
          <a:extLst>
            <a:ext uri="{FF2B5EF4-FFF2-40B4-BE49-F238E27FC236}">
              <a16:creationId xmlns:a16="http://schemas.microsoft.com/office/drawing/2014/main" id="{313F8687-824F-43F3-B72A-A855B4AF7378}"/>
            </a:ext>
          </a:extLst>
        </xdr:cNvPr>
        <xdr:cNvSpPr txBox="1">
          <a:spLocks noChangeArrowheads="1"/>
        </xdr:cNvSpPr>
      </xdr:nvSpPr>
      <xdr:spPr bwMode="auto">
        <a:xfrm>
          <a:off x="7277100" y="14049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162" name="Text Box 41">
          <a:extLst>
            <a:ext uri="{FF2B5EF4-FFF2-40B4-BE49-F238E27FC236}">
              <a16:creationId xmlns:a16="http://schemas.microsoft.com/office/drawing/2014/main" id="{31A7A2D1-EC31-4611-9675-E3C6D088170B}"/>
            </a:ext>
          </a:extLst>
        </xdr:cNvPr>
        <xdr:cNvSpPr txBox="1">
          <a:spLocks noChangeArrowheads="1"/>
        </xdr:cNvSpPr>
      </xdr:nvSpPr>
      <xdr:spPr bwMode="auto">
        <a:xfrm>
          <a:off x="7277100" y="14049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163" name="Text Box 41">
          <a:extLst>
            <a:ext uri="{FF2B5EF4-FFF2-40B4-BE49-F238E27FC236}">
              <a16:creationId xmlns:a16="http://schemas.microsoft.com/office/drawing/2014/main" id="{83DDF4A8-6DE1-4A05-BEDE-23592EA1D181}"/>
            </a:ext>
          </a:extLst>
        </xdr:cNvPr>
        <xdr:cNvSpPr txBox="1">
          <a:spLocks noChangeArrowheads="1"/>
        </xdr:cNvSpPr>
      </xdr:nvSpPr>
      <xdr:spPr bwMode="auto">
        <a:xfrm>
          <a:off x="7277100" y="14049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295275</xdr:rowOff>
    </xdr:to>
    <xdr:sp macro="" textlink="">
      <xdr:nvSpPr>
        <xdr:cNvPr id="114164" name="Text Box 41">
          <a:extLst>
            <a:ext uri="{FF2B5EF4-FFF2-40B4-BE49-F238E27FC236}">
              <a16:creationId xmlns:a16="http://schemas.microsoft.com/office/drawing/2014/main" id="{A242F251-8F25-460A-87D6-5BB707AAEE2C}"/>
            </a:ext>
          </a:extLst>
        </xdr:cNvPr>
        <xdr:cNvSpPr txBox="1">
          <a:spLocks noChangeArrowheads="1"/>
        </xdr:cNvSpPr>
      </xdr:nvSpPr>
      <xdr:spPr bwMode="auto">
        <a:xfrm>
          <a:off x="7277100" y="16821150"/>
          <a:ext cx="1047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295275</xdr:rowOff>
    </xdr:to>
    <xdr:sp macro="" textlink="">
      <xdr:nvSpPr>
        <xdr:cNvPr id="114165" name="Text Box 41">
          <a:extLst>
            <a:ext uri="{FF2B5EF4-FFF2-40B4-BE49-F238E27FC236}">
              <a16:creationId xmlns:a16="http://schemas.microsoft.com/office/drawing/2014/main" id="{807C638B-28BE-45CE-91AB-652568BF9A93}"/>
            </a:ext>
          </a:extLst>
        </xdr:cNvPr>
        <xdr:cNvSpPr txBox="1">
          <a:spLocks noChangeArrowheads="1"/>
        </xdr:cNvSpPr>
      </xdr:nvSpPr>
      <xdr:spPr bwMode="auto">
        <a:xfrm>
          <a:off x="7277100" y="16821150"/>
          <a:ext cx="1047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295275</xdr:rowOff>
    </xdr:to>
    <xdr:sp macro="" textlink="">
      <xdr:nvSpPr>
        <xdr:cNvPr id="114166" name="Text Box 41">
          <a:extLst>
            <a:ext uri="{FF2B5EF4-FFF2-40B4-BE49-F238E27FC236}">
              <a16:creationId xmlns:a16="http://schemas.microsoft.com/office/drawing/2014/main" id="{6128FBEF-FD01-4DC1-90E3-4AAC396D9AF6}"/>
            </a:ext>
          </a:extLst>
        </xdr:cNvPr>
        <xdr:cNvSpPr txBox="1">
          <a:spLocks noChangeArrowheads="1"/>
        </xdr:cNvSpPr>
      </xdr:nvSpPr>
      <xdr:spPr bwMode="auto">
        <a:xfrm>
          <a:off x="7277100" y="16821150"/>
          <a:ext cx="1047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295275</xdr:rowOff>
    </xdr:to>
    <xdr:sp macro="" textlink="">
      <xdr:nvSpPr>
        <xdr:cNvPr id="114167" name="Text Box 41">
          <a:extLst>
            <a:ext uri="{FF2B5EF4-FFF2-40B4-BE49-F238E27FC236}">
              <a16:creationId xmlns:a16="http://schemas.microsoft.com/office/drawing/2014/main" id="{3EDF72EB-6A78-4B88-A75C-A1F00420BAA0}"/>
            </a:ext>
          </a:extLst>
        </xdr:cNvPr>
        <xdr:cNvSpPr txBox="1">
          <a:spLocks noChangeArrowheads="1"/>
        </xdr:cNvSpPr>
      </xdr:nvSpPr>
      <xdr:spPr bwMode="auto">
        <a:xfrm>
          <a:off x="7277100" y="16821150"/>
          <a:ext cx="1047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168" name="Text Box 41">
          <a:extLst>
            <a:ext uri="{FF2B5EF4-FFF2-40B4-BE49-F238E27FC236}">
              <a16:creationId xmlns:a16="http://schemas.microsoft.com/office/drawing/2014/main" id="{0F80AC76-5F1F-4F26-BEB9-EBB16B856502}"/>
            </a:ext>
          </a:extLst>
        </xdr:cNvPr>
        <xdr:cNvSpPr txBox="1">
          <a:spLocks noChangeArrowheads="1"/>
        </xdr:cNvSpPr>
      </xdr:nvSpPr>
      <xdr:spPr bwMode="auto">
        <a:xfrm>
          <a:off x="7277100" y="197072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169" name="Text Box 41">
          <a:extLst>
            <a:ext uri="{FF2B5EF4-FFF2-40B4-BE49-F238E27FC236}">
              <a16:creationId xmlns:a16="http://schemas.microsoft.com/office/drawing/2014/main" id="{A9B6811A-3211-4956-8F3B-3C15E397F3CB}"/>
            </a:ext>
          </a:extLst>
        </xdr:cNvPr>
        <xdr:cNvSpPr txBox="1">
          <a:spLocks noChangeArrowheads="1"/>
        </xdr:cNvSpPr>
      </xdr:nvSpPr>
      <xdr:spPr bwMode="auto">
        <a:xfrm>
          <a:off x="7277100" y="197072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170" name="Text Box 41">
          <a:extLst>
            <a:ext uri="{FF2B5EF4-FFF2-40B4-BE49-F238E27FC236}">
              <a16:creationId xmlns:a16="http://schemas.microsoft.com/office/drawing/2014/main" id="{4C9BFCA8-C23B-43CD-BCD3-E71D59AD63DE}"/>
            </a:ext>
          </a:extLst>
        </xdr:cNvPr>
        <xdr:cNvSpPr txBox="1">
          <a:spLocks noChangeArrowheads="1"/>
        </xdr:cNvSpPr>
      </xdr:nvSpPr>
      <xdr:spPr bwMode="auto">
        <a:xfrm>
          <a:off x="7277100" y="197072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171" name="Text Box 41">
          <a:extLst>
            <a:ext uri="{FF2B5EF4-FFF2-40B4-BE49-F238E27FC236}">
              <a16:creationId xmlns:a16="http://schemas.microsoft.com/office/drawing/2014/main" id="{98D3E652-695A-4CBD-9360-2FB9CBCDE490}"/>
            </a:ext>
          </a:extLst>
        </xdr:cNvPr>
        <xdr:cNvSpPr txBox="1">
          <a:spLocks noChangeArrowheads="1"/>
        </xdr:cNvSpPr>
      </xdr:nvSpPr>
      <xdr:spPr bwMode="auto">
        <a:xfrm>
          <a:off x="7277100" y="197072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172" name="Text Box 41">
          <a:extLst>
            <a:ext uri="{FF2B5EF4-FFF2-40B4-BE49-F238E27FC236}">
              <a16:creationId xmlns:a16="http://schemas.microsoft.com/office/drawing/2014/main" id="{542C785F-6C1D-45EC-8CC4-B4BDA13C84EC}"/>
            </a:ext>
          </a:extLst>
        </xdr:cNvPr>
        <xdr:cNvSpPr txBox="1">
          <a:spLocks noChangeArrowheads="1"/>
        </xdr:cNvSpPr>
      </xdr:nvSpPr>
      <xdr:spPr bwMode="auto">
        <a:xfrm>
          <a:off x="7277100" y="2501265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173" name="Text Box 41">
          <a:extLst>
            <a:ext uri="{FF2B5EF4-FFF2-40B4-BE49-F238E27FC236}">
              <a16:creationId xmlns:a16="http://schemas.microsoft.com/office/drawing/2014/main" id="{03470B02-8CE7-43B3-B866-08DE6C978CF6}"/>
            </a:ext>
          </a:extLst>
        </xdr:cNvPr>
        <xdr:cNvSpPr txBox="1">
          <a:spLocks noChangeArrowheads="1"/>
        </xdr:cNvSpPr>
      </xdr:nvSpPr>
      <xdr:spPr bwMode="auto">
        <a:xfrm>
          <a:off x="7277100" y="2501265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174" name="Text Box 41">
          <a:extLst>
            <a:ext uri="{FF2B5EF4-FFF2-40B4-BE49-F238E27FC236}">
              <a16:creationId xmlns:a16="http://schemas.microsoft.com/office/drawing/2014/main" id="{9BBE2C5C-AB10-48FA-A362-A79366E7D3EC}"/>
            </a:ext>
          </a:extLst>
        </xdr:cNvPr>
        <xdr:cNvSpPr txBox="1">
          <a:spLocks noChangeArrowheads="1"/>
        </xdr:cNvSpPr>
      </xdr:nvSpPr>
      <xdr:spPr bwMode="auto">
        <a:xfrm>
          <a:off x="7277100" y="2501265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175" name="Text Box 41">
          <a:extLst>
            <a:ext uri="{FF2B5EF4-FFF2-40B4-BE49-F238E27FC236}">
              <a16:creationId xmlns:a16="http://schemas.microsoft.com/office/drawing/2014/main" id="{B32AA53B-2DC0-44EE-9A89-1544CE59E4BE}"/>
            </a:ext>
          </a:extLst>
        </xdr:cNvPr>
        <xdr:cNvSpPr txBox="1">
          <a:spLocks noChangeArrowheads="1"/>
        </xdr:cNvSpPr>
      </xdr:nvSpPr>
      <xdr:spPr bwMode="auto">
        <a:xfrm>
          <a:off x="7277100" y="2501265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176" name="Text Box 41">
          <a:extLst>
            <a:ext uri="{FF2B5EF4-FFF2-40B4-BE49-F238E27FC236}">
              <a16:creationId xmlns:a16="http://schemas.microsoft.com/office/drawing/2014/main" id="{061D0B58-D30F-4207-A9D0-8538799B01F9}"/>
            </a:ext>
          </a:extLst>
        </xdr:cNvPr>
        <xdr:cNvSpPr txBox="1">
          <a:spLocks noChangeArrowheads="1"/>
        </xdr:cNvSpPr>
      </xdr:nvSpPr>
      <xdr:spPr bwMode="auto">
        <a:xfrm>
          <a:off x="7277100" y="250126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177" name="Text Box 41">
          <a:extLst>
            <a:ext uri="{FF2B5EF4-FFF2-40B4-BE49-F238E27FC236}">
              <a16:creationId xmlns:a16="http://schemas.microsoft.com/office/drawing/2014/main" id="{C8ABC38B-E33F-4A5E-B8E7-677354B5AF62}"/>
            </a:ext>
          </a:extLst>
        </xdr:cNvPr>
        <xdr:cNvSpPr txBox="1">
          <a:spLocks noChangeArrowheads="1"/>
        </xdr:cNvSpPr>
      </xdr:nvSpPr>
      <xdr:spPr bwMode="auto">
        <a:xfrm>
          <a:off x="7277100" y="250126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178" name="Text Box 41">
          <a:extLst>
            <a:ext uri="{FF2B5EF4-FFF2-40B4-BE49-F238E27FC236}">
              <a16:creationId xmlns:a16="http://schemas.microsoft.com/office/drawing/2014/main" id="{67A252A1-EDFA-441D-A450-6A90A6E8E627}"/>
            </a:ext>
          </a:extLst>
        </xdr:cNvPr>
        <xdr:cNvSpPr txBox="1">
          <a:spLocks noChangeArrowheads="1"/>
        </xdr:cNvSpPr>
      </xdr:nvSpPr>
      <xdr:spPr bwMode="auto">
        <a:xfrm>
          <a:off x="7277100" y="250126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179" name="Text Box 41">
          <a:extLst>
            <a:ext uri="{FF2B5EF4-FFF2-40B4-BE49-F238E27FC236}">
              <a16:creationId xmlns:a16="http://schemas.microsoft.com/office/drawing/2014/main" id="{9A33B131-A6A9-4D00-9FE0-D00786E424A8}"/>
            </a:ext>
          </a:extLst>
        </xdr:cNvPr>
        <xdr:cNvSpPr txBox="1">
          <a:spLocks noChangeArrowheads="1"/>
        </xdr:cNvSpPr>
      </xdr:nvSpPr>
      <xdr:spPr bwMode="auto">
        <a:xfrm>
          <a:off x="7277100" y="250126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180" name="Text Box 41">
          <a:extLst>
            <a:ext uri="{FF2B5EF4-FFF2-40B4-BE49-F238E27FC236}">
              <a16:creationId xmlns:a16="http://schemas.microsoft.com/office/drawing/2014/main" id="{0A14C28B-C0DB-45CC-900D-918AD36E6CEF}"/>
            </a:ext>
          </a:extLst>
        </xdr:cNvPr>
        <xdr:cNvSpPr txBox="1">
          <a:spLocks noChangeArrowheads="1"/>
        </xdr:cNvSpPr>
      </xdr:nvSpPr>
      <xdr:spPr bwMode="auto">
        <a:xfrm>
          <a:off x="7277100" y="2604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181" name="Text Box 41">
          <a:extLst>
            <a:ext uri="{FF2B5EF4-FFF2-40B4-BE49-F238E27FC236}">
              <a16:creationId xmlns:a16="http://schemas.microsoft.com/office/drawing/2014/main" id="{E777122E-CCA3-42E5-846A-60194166A76F}"/>
            </a:ext>
          </a:extLst>
        </xdr:cNvPr>
        <xdr:cNvSpPr txBox="1">
          <a:spLocks noChangeArrowheads="1"/>
        </xdr:cNvSpPr>
      </xdr:nvSpPr>
      <xdr:spPr bwMode="auto">
        <a:xfrm>
          <a:off x="7277100" y="2604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182" name="Text Box 41">
          <a:extLst>
            <a:ext uri="{FF2B5EF4-FFF2-40B4-BE49-F238E27FC236}">
              <a16:creationId xmlns:a16="http://schemas.microsoft.com/office/drawing/2014/main" id="{BC3FA75B-897B-4F9F-B0B6-00B62768620E}"/>
            </a:ext>
          </a:extLst>
        </xdr:cNvPr>
        <xdr:cNvSpPr txBox="1">
          <a:spLocks noChangeArrowheads="1"/>
        </xdr:cNvSpPr>
      </xdr:nvSpPr>
      <xdr:spPr bwMode="auto">
        <a:xfrm>
          <a:off x="7277100" y="2604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183" name="Text Box 41">
          <a:extLst>
            <a:ext uri="{FF2B5EF4-FFF2-40B4-BE49-F238E27FC236}">
              <a16:creationId xmlns:a16="http://schemas.microsoft.com/office/drawing/2014/main" id="{D2E87A92-1F6D-4805-BED8-B9A9C1CF5C38}"/>
            </a:ext>
          </a:extLst>
        </xdr:cNvPr>
        <xdr:cNvSpPr txBox="1">
          <a:spLocks noChangeArrowheads="1"/>
        </xdr:cNvSpPr>
      </xdr:nvSpPr>
      <xdr:spPr bwMode="auto">
        <a:xfrm>
          <a:off x="7277100" y="2604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184" name="Text Box 41">
          <a:extLst>
            <a:ext uri="{FF2B5EF4-FFF2-40B4-BE49-F238E27FC236}">
              <a16:creationId xmlns:a16="http://schemas.microsoft.com/office/drawing/2014/main" id="{671ACA32-8664-44F1-9CC3-75A93744EC86}"/>
            </a:ext>
          </a:extLst>
        </xdr:cNvPr>
        <xdr:cNvSpPr txBox="1">
          <a:spLocks noChangeArrowheads="1"/>
        </xdr:cNvSpPr>
      </xdr:nvSpPr>
      <xdr:spPr bwMode="auto">
        <a:xfrm>
          <a:off x="7277100" y="28794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185" name="Text Box 41">
          <a:extLst>
            <a:ext uri="{FF2B5EF4-FFF2-40B4-BE49-F238E27FC236}">
              <a16:creationId xmlns:a16="http://schemas.microsoft.com/office/drawing/2014/main" id="{741993B1-CC25-4D9E-952D-D619AA244062}"/>
            </a:ext>
          </a:extLst>
        </xdr:cNvPr>
        <xdr:cNvSpPr txBox="1">
          <a:spLocks noChangeArrowheads="1"/>
        </xdr:cNvSpPr>
      </xdr:nvSpPr>
      <xdr:spPr bwMode="auto">
        <a:xfrm>
          <a:off x="7277100" y="28794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186" name="Text Box 41">
          <a:extLst>
            <a:ext uri="{FF2B5EF4-FFF2-40B4-BE49-F238E27FC236}">
              <a16:creationId xmlns:a16="http://schemas.microsoft.com/office/drawing/2014/main" id="{5998A38F-2B47-4E50-8E07-6DA4B9037913}"/>
            </a:ext>
          </a:extLst>
        </xdr:cNvPr>
        <xdr:cNvSpPr txBox="1">
          <a:spLocks noChangeArrowheads="1"/>
        </xdr:cNvSpPr>
      </xdr:nvSpPr>
      <xdr:spPr bwMode="auto">
        <a:xfrm>
          <a:off x="7277100" y="28794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187" name="Text Box 41">
          <a:extLst>
            <a:ext uri="{FF2B5EF4-FFF2-40B4-BE49-F238E27FC236}">
              <a16:creationId xmlns:a16="http://schemas.microsoft.com/office/drawing/2014/main" id="{EB3BB9D1-C96E-4E88-A1C5-5C81A7739C23}"/>
            </a:ext>
          </a:extLst>
        </xdr:cNvPr>
        <xdr:cNvSpPr txBox="1">
          <a:spLocks noChangeArrowheads="1"/>
        </xdr:cNvSpPr>
      </xdr:nvSpPr>
      <xdr:spPr bwMode="auto">
        <a:xfrm>
          <a:off x="7277100" y="28794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190500</xdr:rowOff>
    </xdr:to>
    <xdr:sp macro="" textlink="">
      <xdr:nvSpPr>
        <xdr:cNvPr id="114188" name="Text Box 41">
          <a:extLst>
            <a:ext uri="{FF2B5EF4-FFF2-40B4-BE49-F238E27FC236}">
              <a16:creationId xmlns:a16="http://schemas.microsoft.com/office/drawing/2014/main" id="{5E58A450-5DF6-4FAD-8DA8-E45A35E80CFF}"/>
            </a:ext>
          </a:extLst>
        </xdr:cNvPr>
        <xdr:cNvSpPr txBox="1">
          <a:spLocks noChangeArrowheads="1"/>
        </xdr:cNvSpPr>
      </xdr:nvSpPr>
      <xdr:spPr bwMode="auto">
        <a:xfrm>
          <a:off x="7277100" y="310419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190500</xdr:rowOff>
    </xdr:to>
    <xdr:sp macro="" textlink="">
      <xdr:nvSpPr>
        <xdr:cNvPr id="114189" name="Text Box 41">
          <a:extLst>
            <a:ext uri="{FF2B5EF4-FFF2-40B4-BE49-F238E27FC236}">
              <a16:creationId xmlns:a16="http://schemas.microsoft.com/office/drawing/2014/main" id="{F4B70130-6BA5-4942-8490-C37CE1005F4F}"/>
            </a:ext>
          </a:extLst>
        </xdr:cNvPr>
        <xdr:cNvSpPr txBox="1">
          <a:spLocks noChangeArrowheads="1"/>
        </xdr:cNvSpPr>
      </xdr:nvSpPr>
      <xdr:spPr bwMode="auto">
        <a:xfrm>
          <a:off x="7277100" y="310419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190500</xdr:rowOff>
    </xdr:to>
    <xdr:sp macro="" textlink="">
      <xdr:nvSpPr>
        <xdr:cNvPr id="114190" name="Text Box 41">
          <a:extLst>
            <a:ext uri="{FF2B5EF4-FFF2-40B4-BE49-F238E27FC236}">
              <a16:creationId xmlns:a16="http://schemas.microsoft.com/office/drawing/2014/main" id="{102C9E33-D046-4FD2-B3CE-4F92EE4C8E98}"/>
            </a:ext>
          </a:extLst>
        </xdr:cNvPr>
        <xdr:cNvSpPr txBox="1">
          <a:spLocks noChangeArrowheads="1"/>
        </xdr:cNvSpPr>
      </xdr:nvSpPr>
      <xdr:spPr bwMode="auto">
        <a:xfrm>
          <a:off x="7277100" y="310419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190500</xdr:rowOff>
    </xdr:to>
    <xdr:sp macro="" textlink="">
      <xdr:nvSpPr>
        <xdr:cNvPr id="114191" name="Text Box 41">
          <a:extLst>
            <a:ext uri="{FF2B5EF4-FFF2-40B4-BE49-F238E27FC236}">
              <a16:creationId xmlns:a16="http://schemas.microsoft.com/office/drawing/2014/main" id="{DFA14907-F0D5-487E-91B5-618216F9FFC2}"/>
            </a:ext>
          </a:extLst>
        </xdr:cNvPr>
        <xdr:cNvSpPr txBox="1">
          <a:spLocks noChangeArrowheads="1"/>
        </xdr:cNvSpPr>
      </xdr:nvSpPr>
      <xdr:spPr bwMode="auto">
        <a:xfrm>
          <a:off x="7277100" y="310419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2" name="Text Box 41">
          <a:extLst>
            <a:ext uri="{FF2B5EF4-FFF2-40B4-BE49-F238E27FC236}">
              <a16:creationId xmlns:a16="http://schemas.microsoft.com/office/drawing/2014/main" id="{349A703C-9C57-4EE9-B2B4-66661021DD3D}"/>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3" name="Text Box 41">
          <a:extLst>
            <a:ext uri="{FF2B5EF4-FFF2-40B4-BE49-F238E27FC236}">
              <a16:creationId xmlns:a16="http://schemas.microsoft.com/office/drawing/2014/main" id="{9085EF3F-8B5E-4501-8F0A-AD6EB06F2278}"/>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4" name="Text Box 41">
          <a:extLst>
            <a:ext uri="{FF2B5EF4-FFF2-40B4-BE49-F238E27FC236}">
              <a16:creationId xmlns:a16="http://schemas.microsoft.com/office/drawing/2014/main" id="{A63D2D31-9E4A-4A3D-BB61-674C6A775B41}"/>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5" name="Text Box 41">
          <a:extLst>
            <a:ext uri="{FF2B5EF4-FFF2-40B4-BE49-F238E27FC236}">
              <a16:creationId xmlns:a16="http://schemas.microsoft.com/office/drawing/2014/main" id="{4F1DEFC5-BFC6-4338-A9B8-D97ED36F41ED}"/>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6" name="Text Box 41">
          <a:extLst>
            <a:ext uri="{FF2B5EF4-FFF2-40B4-BE49-F238E27FC236}">
              <a16:creationId xmlns:a16="http://schemas.microsoft.com/office/drawing/2014/main" id="{9C5DAE13-E8A3-4B1B-8679-68222704490F}"/>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7" name="Text Box 41">
          <a:extLst>
            <a:ext uri="{FF2B5EF4-FFF2-40B4-BE49-F238E27FC236}">
              <a16:creationId xmlns:a16="http://schemas.microsoft.com/office/drawing/2014/main" id="{8A378B70-E4BB-44C3-BA07-EAE91A112E45}"/>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8" name="Text Box 41">
          <a:extLst>
            <a:ext uri="{FF2B5EF4-FFF2-40B4-BE49-F238E27FC236}">
              <a16:creationId xmlns:a16="http://schemas.microsoft.com/office/drawing/2014/main" id="{75E186C7-A101-4B5A-924A-39D2AA76582C}"/>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199" name="Text Box 41">
          <a:extLst>
            <a:ext uri="{FF2B5EF4-FFF2-40B4-BE49-F238E27FC236}">
              <a16:creationId xmlns:a16="http://schemas.microsoft.com/office/drawing/2014/main" id="{65723D4F-8B3D-4DBE-B9A5-F012853F4FA6}"/>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200" name="Text Box 41">
          <a:extLst>
            <a:ext uri="{FF2B5EF4-FFF2-40B4-BE49-F238E27FC236}">
              <a16:creationId xmlns:a16="http://schemas.microsoft.com/office/drawing/2014/main" id="{4895938F-637F-471F-A306-08DF826AD33A}"/>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201" name="Text Box 41">
          <a:extLst>
            <a:ext uri="{FF2B5EF4-FFF2-40B4-BE49-F238E27FC236}">
              <a16:creationId xmlns:a16="http://schemas.microsoft.com/office/drawing/2014/main" id="{5B2C6DEC-52DF-49A5-AF8F-1554F97B7AD9}"/>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202" name="Text Box 41">
          <a:extLst>
            <a:ext uri="{FF2B5EF4-FFF2-40B4-BE49-F238E27FC236}">
              <a16:creationId xmlns:a16="http://schemas.microsoft.com/office/drawing/2014/main" id="{3CA8C285-8205-4403-909B-C2AE3CEB7237}"/>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200025</xdr:rowOff>
    </xdr:to>
    <xdr:sp macro="" textlink="">
      <xdr:nvSpPr>
        <xdr:cNvPr id="114203" name="Text Box 41">
          <a:extLst>
            <a:ext uri="{FF2B5EF4-FFF2-40B4-BE49-F238E27FC236}">
              <a16:creationId xmlns:a16="http://schemas.microsoft.com/office/drawing/2014/main" id="{D7052DE8-5286-4E91-995F-54DD314A967F}"/>
            </a:ext>
          </a:extLst>
        </xdr:cNvPr>
        <xdr:cNvSpPr txBox="1">
          <a:spLocks noChangeArrowheads="1"/>
        </xdr:cNvSpPr>
      </xdr:nvSpPr>
      <xdr:spPr bwMode="auto">
        <a:xfrm>
          <a:off x="7277100" y="33661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4" name="Text Box 41">
          <a:extLst>
            <a:ext uri="{FF2B5EF4-FFF2-40B4-BE49-F238E27FC236}">
              <a16:creationId xmlns:a16="http://schemas.microsoft.com/office/drawing/2014/main" id="{0EBC4BE5-3644-4E65-BCBB-A02558571BBE}"/>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5" name="Text Box 41">
          <a:extLst>
            <a:ext uri="{FF2B5EF4-FFF2-40B4-BE49-F238E27FC236}">
              <a16:creationId xmlns:a16="http://schemas.microsoft.com/office/drawing/2014/main" id="{1050F589-34C2-4104-817A-7CD463FE61EA}"/>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6" name="Text Box 41">
          <a:extLst>
            <a:ext uri="{FF2B5EF4-FFF2-40B4-BE49-F238E27FC236}">
              <a16:creationId xmlns:a16="http://schemas.microsoft.com/office/drawing/2014/main" id="{32FB90BF-F753-48D2-9FD2-B2E7F6A41EEA}"/>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7" name="Text Box 41">
          <a:extLst>
            <a:ext uri="{FF2B5EF4-FFF2-40B4-BE49-F238E27FC236}">
              <a16:creationId xmlns:a16="http://schemas.microsoft.com/office/drawing/2014/main" id="{432BDA3D-A936-40C4-B2CF-16CAE2652957}"/>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8" name="Text Box 41">
          <a:extLst>
            <a:ext uri="{FF2B5EF4-FFF2-40B4-BE49-F238E27FC236}">
              <a16:creationId xmlns:a16="http://schemas.microsoft.com/office/drawing/2014/main" id="{FE5BA158-9D72-4A22-A241-AB649787D0AB}"/>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09" name="Text Box 41">
          <a:extLst>
            <a:ext uri="{FF2B5EF4-FFF2-40B4-BE49-F238E27FC236}">
              <a16:creationId xmlns:a16="http://schemas.microsoft.com/office/drawing/2014/main" id="{BF4DB3B5-3486-4F08-A7AA-3A494523F6F1}"/>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10" name="Text Box 41">
          <a:extLst>
            <a:ext uri="{FF2B5EF4-FFF2-40B4-BE49-F238E27FC236}">
              <a16:creationId xmlns:a16="http://schemas.microsoft.com/office/drawing/2014/main" id="{8965F14A-99CA-4C9D-B636-8A1AD4ABAA2D}"/>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11" name="Text Box 41">
          <a:extLst>
            <a:ext uri="{FF2B5EF4-FFF2-40B4-BE49-F238E27FC236}">
              <a16:creationId xmlns:a16="http://schemas.microsoft.com/office/drawing/2014/main" id="{3C5F6574-9766-44F1-9744-75466AF865F2}"/>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12" name="Text Box 41">
          <a:extLst>
            <a:ext uri="{FF2B5EF4-FFF2-40B4-BE49-F238E27FC236}">
              <a16:creationId xmlns:a16="http://schemas.microsoft.com/office/drawing/2014/main" id="{4FB3133C-4CEA-4995-BF67-A20969388B78}"/>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13" name="Text Box 41">
          <a:extLst>
            <a:ext uri="{FF2B5EF4-FFF2-40B4-BE49-F238E27FC236}">
              <a16:creationId xmlns:a16="http://schemas.microsoft.com/office/drawing/2014/main" id="{90983862-3DDC-4D72-A14A-2B104D807A5C}"/>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14" name="Text Box 41">
          <a:extLst>
            <a:ext uri="{FF2B5EF4-FFF2-40B4-BE49-F238E27FC236}">
              <a16:creationId xmlns:a16="http://schemas.microsoft.com/office/drawing/2014/main" id="{063E329E-BB2F-42C8-8A0C-677EE2B8749D}"/>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215" name="Text Box 41">
          <a:extLst>
            <a:ext uri="{FF2B5EF4-FFF2-40B4-BE49-F238E27FC236}">
              <a16:creationId xmlns:a16="http://schemas.microsoft.com/office/drawing/2014/main" id="{C7A88866-BB8F-4B60-8CD8-DF12D958AEEF}"/>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6" name="Text Box 41">
          <a:extLst>
            <a:ext uri="{FF2B5EF4-FFF2-40B4-BE49-F238E27FC236}">
              <a16:creationId xmlns:a16="http://schemas.microsoft.com/office/drawing/2014/main" id="{4A4DC817-9297-47E4-A211-3D7F2B9B76DF}"/>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7" name="Text Box 41">
          <a:extLst>
            <a:ext uri="{FF2B5EF4-FFF2-40B4-BE49-F238E27FC236}">
              <a16:creationId xmlns:a16="http://schemas.microsoft.com/office/drawing/2014/main" id="{A48EA046-52E3-4091-BA64-A37E797A3B67}"/>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8" name="Text Box 41">
          <a:extLst>
            <a:ext uri="{FF2B5EF4-FFF2-40B4-BE49-F238E27FC236}">
              <a16:creationId xmlns:a16="http://schemas.microsoft.com/office/drawing/2014/main" id="{F3AB3CA6-31BD-4159-A9B1-D0D14590AAFF}"/>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19" name="Text Box 41">
          <a:extLst>
            <a:ext uri="{FF2B5EF4-FFF2-40B4-BE49-F238E27FC236}">
              <a16:creationId xmlns:a16="http://schemas.microsoft.com/office/drawing/2014/main" id="{103C1A3B-AFE1-44A6-864F-6BB59EC1FE3E}"/>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20" name="Text Box 41">
          <a:extLst>
            <a:ext uri="{FF2B5EF4-FFF2-40B4-BE49-F238E27FC236}">
              <a16:creationId xmlns:a16="http://schemas.microsoft.com/office/drawing/2014/main" id="{E9C5AE35-C6C3-4227-936A-5A4EC58C1675}"/>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21" name="Text Box 41">
          <a:extLst>
            <a:ext uri="{FF2B5EF4-FFF2-40B4-BE49-F238E27FC236}">
              <a16:creationId xmlns:a16="http://schemas.microsoft.com/office/drawing/2014/main" id="{5023887C-C0C3-40B7-AA85-CA92CFC63587}"/>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22" name="Text Box 41">
          <a:extLst>
            <a:ext uri="{FF2B5EF4-FFF2-40B4-BE49-F238E27FC236}">
              <a16:creationId xmlns:a16="http://schemas.microsoft.com/office/drawing/2014/main" id="{7CB6A029-419C-48CF-8D33-813F6D39CC22}"/>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23" name="Text Box 41">
          <a:extLst>
            <a:ext uri="{FF2B5EF4-FFF2-40B4-BE49-F238E27FC236}">
              <a16:creationId xmlns:a16="http://schemas.microsoft.com/office/drawing/2014/main" id="{974C67D0-FFE4-4BF2-8740-943EA6B3B6F9}"/>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24" name="Text Box 41">
          <a:extLst>
            <a:ext uri="{FF2B5EF4-FFF2-40B4-BE49-F238E27FC236}">
              <a16:creationId xmlns:a16="http://schemas.microsoft.com/office/drawing/2014/main" id="{C5BEA957-33A0-4993-A8EA-9FF2D53279F0}"/>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25" name="Text Box 41">
          <a:extLst>
            <a:ext uri="{FF2B5EF4-FFF2-40B4-BE49-F238E27FC236}">
              <a16:creationId xmlns:a16="http://schemas.microsoft.com/office/drawing/2014/main" id="{1FB8E62E-D80A-4069-BF9A-834D46DEDF83}"/>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26" name="Text Box 41">
          <a:extLst>
            <a:ext uri="{FF2B5EF4-FFF2-40B4-BE49-F238E27FC236}">
              <a16:creationId xmlns:a16="http://schemas.microsoft.com/office/drawing/2014/main" id="{DB129EED-F74F-4553-9B6B-C1202C258D74}"/>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209550</xdr:rowOff>
    </xdr:to>
    <xdr:sp macro="" textlink="">
      <xdr:nvSpPr>
        <xdr:cNvPr id="114227" name="Text Box 41">
          <a:extLst>
            <a:ext uri="{FF2B5EF4-FFF2-40B4-BE49-F238E27FC236}">
              <a16:creationId xmlns:a16="http://schemas.microsoft.com/office/drawing/2014/main" id="{3491CE70-3245-4304-B03E-D1C1FA1A1A7A}"/>
            </a:ext>
          </a:extLst>
        </xdr:cNvPr>
        <xdr:cNvSpPr txBox="1">
          <a:spLocks noChangeArrowheads="1"/>
        </xdr:cNvSpPr>
      </xdr:nvSpPr>
      <xdr:spPr bwMode="auto">
        <a:xfrm>
          <a:off x="7277100" y="376523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8" name="Text Box 41">
          <a:extLst>
            <a:ext uri="{FF2B5EF4-FFF2-40B4-BE49-F238E27FC236}">
              <a16:creationId xmlns:a16="http://schemas.microsoft.com/office/drawing/2014/main" id="{DA2A8F45-5993-4009-9E1F-268039B5742B}"/>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29" name="Text Box 41">
          <a:extLst>
            <a:ext uri="{FF2B5EF4-FFF2-40B4-BE49-F238E27FC236}">
              <a16:creationId xmlns:a16="http://schemas.microsoft.com/office/drawing/2014/main" id="{407CE8D2-A5D6-4820-B81A-21F47F569777}"/>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0" name="Text Box 41">
          <a:extLst>
            <a:ext uri="{FF2B5EF4-FFF2-40B4-BE49-F238E27FC236}">
              <a16:creationId xmlns:a16="http://schemas.microsoft.com/office/drawing/2014/main" id="{07874807-8CED-4623-8564-1D03D22AE879}"/>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1" name="Text Box 41">
          <a:extLst>
            <a:ext uri="{FF2B5EF4-FFF2-40B4-BE49-F238E27FC236}">
              <a16:creationId xmlns:a16="http://schemas.microsoft.com/office/drawing/2014/main" id="{274D5EB5-0BB5-4E12-BE77-B55F169B12A9}"/>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2" name="Text Box 41">
          <a:extLst>
            <a:ext uri="{FF2B5EF4-FFF2-40B4-BE49-F238E27FC236}">
              <a16:creationId xmlns:a16="http://schemas.microsoft.com/office/drawing/2014/main" id="{64FF741D-BBC0-4B75-8812-C5CFC992F4D7}"/>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3" name="Text Box 41">
          <a:extLst>
            <a:ext uri="{FF2B5EF4-FFF2-40B4-BE49-F238E27FC236}">
              <a16:creationId xmlns:a16="http://schemas.microsoft.com/office/drawing/2014/main" id="{BC1615C0-9CD7-422D-B49D-4D719ECE9280}"/>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4" name="Text Box 41">
          <a:extLst>
            <a:ext uri="{FF2B5EF4-FFF2-40B4-BE49-F238E27FC236}">
              <a16:creationId xmlns:a16="http://schemas.microsoft.com/office/drawing/2014/main" id="{A1E62B2D-C88D-4AC7-AADF-69017FA25962}"/>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5" name="Text Box 41">
          <a:extLst>
            <a:ext uri="{FF2B5EF4-FFF2-40B4-BE49-F238E27FC236}">
              <a16:creationId xmlns:a16="http://schemas.microsoft.com/office/drawing/2014/main" id="{998C0E86-31CF-4B03-B681-E2BDD3E94AD1}"/>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6" name="Text Box 41">
          <a:extLst>
            <a:ext uri="{FF2B5EF4-FFF2-40B4-BE49-F238E27FC236}">
              <a16:creationId xmlns:a16="http://schemas.microsoft.com/office/drawing/2014/main" id="{6DC3A2FE-1923-4449-9A47-C2C1158BB8AA}"/>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7" name="Text Box 41">
          <a:extLst>
            <a:ext uri="{FF2B5EF4-FFF2-40B4-BE49-F238E27FC236}">
              <a16:creationId xmlns:a16="http://schemas.microsoft.com/office/drawing/2014/main" id="{3895AE42-15B1-41C2-AE65-F1F0A7D00F98}"/>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8" name="Text Box 41">
          <a:extLst>
            <a:ext uri="{FF2B5EF4-FFF2-40B4-BE49-F238E27FC236}">
              <a16:creationId xmlns:a16="http://schemas.microsoft.com/office/drawing/2014/main" id="{242A800E-6CB2-4705-9142-55F2573EE478}"/>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428625</xdr:rowOff>
    </xdr:to>
    <xdr:sp macro="" textlink="">
      <xdr:nvSpPr>
        <xdr:cNvPr id="114239" name="Text Box 41">
          <a:extLst>
            <a:ext uri="{FF2B5EF4-FFF2-40B4-BE49-F238E27FC236}">
              <a16:creationId xmlns:a16="http://schemas.microsoft.com/office/drawing/2014/main" id="{E412844F-A898-4BD1-B4EB-048FD9AD4E4F}"/>
            </a:ext>
          </a:extLst>
        </xdr:cNvPr>
        <xdr:cNvSpPr txBox="1">
          <a:spLocks noChangeArrowheads="1"/>
        </xdr:cNvSpPr>
      </xdr:nvSpPr>
      <xdr:spPr bwMode="auto">
        <a:xfrm>
          <a:off x="7277100" y="40547925"/>
          <a:ext cx="104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0" name="Text Box 41">
          <a:extLst>
            <a:ext uri="{FF2B5EF4-FFF2-40B4-BE49-F238E27FC236}">
              <a16:creationId xmlns:a16="http://schemas.microsoft.com/office/drawing/2014/main" id="{F88A3D32-8799-4376-AF55-E10C265521CB}"/>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1" name="Text Box 41">
          <a:extLst>
            <a:ext uri="{FF2B5EF4-FFF2-40B4-BE49-F238E27FC236}">
              <a16:creationId xmlns:a16="http://schemas.microsoft.com/office/drawing/2014/main" id="{71E757DE-AF12-4B7A-A816-6CBF8806CCD6}"/>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2" name="Text Box 41">
          <a:extLst>
            <a:ext uri="{FF2B5EF4-FFF2-40B4-BE49-F238E27FC236}">
              <a16:creationId xmlns:a16="http://schemas.microsoft.com/office/drawing/2014/main" id="{096B8C00-E982-4D95-8D26-C8BABF695711}"/>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3" name="Text Box 41">
          <a:extLst>
            <a:ext uri="{FF2B5EF4-FFF2-40B4-BE49-F238E27FC236}">
              <a16:creationId xmlns:a16="http://schemas.microsoft.com/office/drawing/2014/main" id="{B12BBF5C-5B5B-401C-AA22-94DC3E7AE2E4}"/>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4" name="Text Box 41">
          <a:extLst>
            <a:ext uri="{FF2B5EF4-FFF2-40B4-BE49-F238E27FC236}">
              <a16:creationId xmlns:a16="http://schemas.microsoft.com/office/drawing/2014/main" id="{24819F10-F3D5-4B37-83C5-CC53F5037C5E}"/>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5" name="Text Box 41">
          <a:extLst>
            <a:ext uri="{FF2B5EF4-FFF2-40B4-BE49-F238E27FC236}">
              <a16:creationId xmlns:a16="http://schemas.microsoft.com/office/drawing/2014/main" id="{3CA490FE-6BB2-4E8F-B518-07EB26F1CE05}"/>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6" name="Text Box 41">
          <a:extLst>
            <a:ext uri="{FF2B5EF4-FFF2-40B4-BE49-F238E27FC236}">
              <a16:creationId xmlns:a16="http://schemas.microsoft.com/office/drawing/2014/main" id="{6F4DF144-2F7C-4A68-A504-5C60ECD09088}"/>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7" name="Text Box 41">
          <a:extLst>
            <a:ext uri="{FF2B5EF4-FFF2-40B4-BE49-F238E27FC236}">
              <a16:creationId xmlns:a16="http://schemas.microsoft.com/office/drawing/2014/main" id="{6D8476C9-5D8D-4DD3-8774-4B817CEF2303}"/>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8" name="Text Box 41">
          <a:extLst>
            <a:ext uri="{FF2B5EF4-FFF2-40B4-BE49-F238E27FC236}">
              <a16:creationId xmlns:a16="http://schemas.microsoft.com/office/drawing/2014/main" id="{3D91E658-6958-43E1-B10F-08D0BD1FDF43}"/>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49" name="Text Box 41">
          <a:extLst>
            <a:ext uri="{FF2B5EF4-FFF2-40B4-BE49-F238E27FC236}">
              <a16:creationId xmlns:a16="http://schemas.microsoft.com/office/drawing/2014/main" id="{CB6DD3ED-7A1F-467D-B7F1-A841EA1875A2}"/>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1200150</xdr:rowOff>
    </xdr:to>
    <xdr:sp macro="" textlink="">
      <xdr:nvSpPr>
        <xdr:cNvPr id="114250" name="Text Box 41">
          <a:extLst>
            <a:ext uri="{FF2B5EF4-FFF2-40B4-BE49-F238E27FC236}">
              <a16:creationId xmlns:a16="http://schemas.microsoft.com/office/drawing/2014/main" id="{B86152BB-7C19-4B07-9B7A-150BD579586B}"/>
            </a:ext>
          </a:extLst>
        </xdr:cNvPr>
        <xdr:cNvSpPr txBox="1">
          <a:spLocks noChangeArrowheads="1"/>
        </xdr:cNvSpPr>
      </xdr:nvSpPr>
      <xdr:spPr bwMode="auto">
        <a:xfrm>
          <a:off x="7277100" y="42757725"/>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1" name="Text Box 41">
          <a:extLst>
            <a:ext uri="{FF2B5EF4-FFF2-40B4-BE49-F238E27FC236}">
              <a16:creationId xmlns:a16="http://schemas.microsoft.com/office/drawing/2014/main" id="{38CF7E5E-4196-4E4B-86A3-3DBD23B7ACB4}"/>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2" name="Text Box 41">
          <a:extLst>
            <a:ext uri="{FF2B5EF4-FFF2-40B4-BE49-F238E27FC236}">
              <a16:creationId xmlns:a16="http://schemas.microsoft.com/office/drawing/2014/main" id="{CEC1062B-EEF8-4DAC-99B6-7101DDD3C969}"/>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3" name="Text Box 41">
          <a:extLst>
            <a:ext uri="{FF2B5EF4-FFF2-40B4-BE49-F238E27FC236}">
              <a16:creationId xmlns:a16="http://schemas.microsoft.com/office/drawing/2014/main" id="{A728CB14-68E6-4043-B332-D63AFC9D21E7}"/>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4" name="Text Box 41">
          <a:extLst>
            <a:ext uri="{FF2B5EF4-FFF2-40B4-BE49-F238E27FC236}">
              <a16:creationId xmlns:a16="http://schemas.microsoft.com/office/drawing/2014/main" id="{BE5E324B-5870-4B87-8614-97EA12F9898E}"/>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5" name="Text Box 41">
          <a:extLst>
            <a:ext uri="{FF2B5EF4-FFF2-40B4-BE49-F238E27FC236}">
              <a16:creationId xmlns:a16="http://schemas.microsoft.com/office/drawing/2014/main" id="{4A9C1D92-E61B-4693-8A4B-FA8D5330131A}"/>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6" name="Text Box 41">
          <a:extLst>
            <a:ext uri="{FF2B5EF4-FFF2-40B4-BE49-F238E27FC236}">
              <a16:creationId xmlns:a16="http://schemas.microsoft.com/office/drawing/2014/main" id="{4FEFEC19-FDF9-4148-82FD-2A9E1E9AC758}"/>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7" name="Text Box 41">
          <a:extLst>
            <a:ext uri="{FF2B5EF4-FFF2-40B4-BE49-F238E27FC236}">
              <a16:creationId xmlns:a16="http://schemas.microsoft.com/office/drawing/2014/main" id="{C9D861BB-A03D-4A6A-948A-60FE9D45F60B}"/>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8" name="Text Box 41">
          <a:extLst>
            <a:ext uri="{FF2B5EF4-FFF2-40B4-BE49-F238E27FC236}">
              <a16:creationId xmlns:a16="http://schemas.microsoft.com/office/drawing/2014/main" id="{D123579D-8291-4699-8919-4A43728AA51B}"/>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59" name="Text Box 41">
          <a:extLst>
            <a:ext uri="{FF2B5EF4-FFF2-40B4-BE49-F238E27FC236}">
              <a16:creationId xmlns:a16="http://schemas.microsoft.com/office/drawing/2014/main" id="{F8EC7566-E675-4CB9-B27E-8F1DB337AE6F}"/>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60" name="Text Box 41">
          <a:extLst>
            <a:ext uri="{FF2B5EF4-FFF2-40B4-BE49-F238E27FC236}">
              <a16:creationId xmlns:a16="http://schemas.microsoft.com/office/drawing/2014/main" id="{D1F5B4B5-9274-4557-B4F3-5D3923F1D09B}"/>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61" name="Text Box 41">
          <a:extLst>
            <a:ext uri="{FF2B5EF4-FFF2-40B4-BE49-F238E27FC236}">
              <a16:creationId xmlns:a16="http://schemas.microsoft.com/office/drawing/2014/main" id="{46C48676-2801-4E4F-8EA1-94E0E7A4DD70}"/>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51</xdr:row>
      <xdr:rowOff>1323975</xdr:rowOff>
    </xdr:to>
    <xdr:sp macro="" textlink="">
      <xdr:nvSpPr>
        <xdr:cNvPr id="114262" name="Text Box 41">
          <a:extLst>
            <a:ext uri="{FF2B5EF4-FFF2-40B4-BE49-F238E27FC236}">
              <a16:creationId xmlns:a16="http://schemas.microsoft.com/office/drawing/2014/main" id="{C9C8F01B-96DB-4C2F-BC5D-DDE76AD9347F}"/>
            </a:ext>
          </a:extLst>
        </xdr:cNvPr>
        <xdr:cNvSpPr txBox="1">
          <a:spLocks noChangeArrowheads="1"/>
        </xdr:cNvSpPr>
      </xdr:nvSpPr>
      <xdr:spPr bwMode="auto">
        <a:xfrm>
          <a:off x="7277100" y="45615225"/>
          <a:ext cx="104775" cy="254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3" name="Text Box 41">
          <a:extLst>
            <a:ext uri="{FF2B5EF4-FFF2-40B4-BE49-F238E27FC236}">
              <a16:creationId xmlns:a16="http://schemas.microsoft.com/office/drawing/2014/main" id="{53BA5D1E-836B-4630-BF6F-2F09EF2F211A}"/>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4" name="Text Box 41">
          <a:extLst>
            <a:ext uri="{FF2B5EF4-FFF2-40B4-BE49-F238E27FC236}">
              <a16:creationId xmlns:a16="http://schemas.microsoft.com/office/drawing/2014/main" id="{937D3773-329D-4D29-8809-B6ABB12547FB}"/>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5" name="Text Box 41">
          <a:extLst>
            <a:ext uri="{FF2B5EF4-FFF2-40B4-BE49-F238E27FC236}">
              <a16:creationId xmlns:a16="http://schemas.microsoft.com/office/drawing/2014/main" id="{2B719E16-1D9C-48C7-BBB3-2E998BEB208A}"/>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6" name="Text Box 41">
          <a:extLst>
            <a:ext uri="{FF2B5EF4-FFF2-40B4-BE49-F238E27FC236}">
              <a16:creationId xmlns:a16="http://schemas.microsoft.com/office/drawing/2014/main" id="{95E04513-42BB-4A85-85A2-579122C740D8}"/>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7" name="Text Box 41">
          <a:extLst>
            <a:ext uri="{FF2B5EF4-FFF2-40B4-BE49-F238E27FC236}">
              <a16:creationId xmlns:a16="http://schemas.microsoft.com/office/drawing/2014/main" id="{9D390830-E1B6-46E7-9779-00D969BD8E7D}"/>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8" name="Text Box 41">
          <a:extLst>
            <a:ext uri="{FF2B5EF4-FFF2-40B4-BE49-F238E27FC236}">
              <a16:creationId xmlns:a16="http://schemas.microsoft.com/office/drawing/2014/main" id="{C310026B-D9FB-4965-9D62-5E80EEF02E83}"/>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69" name="Text Box 41">
          <a:extLst>
            <a:ext uri="{FF2B5EF4-FFF2-40B4-BE49-F238E27FC236}">
              <a16:creationId xmlns:a16="http://schemas.microsoft.com/office/drawing/2014/main" id="{00AFAD78-4C0A-4828-AB5B-9F4A8BADFC47}"/>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70" name="Text Box 41">
          <a:extLst>
            <a:ext uri="{FF2B5EF4-FFF2-40B4-BE49-F238E27FC236}">
              <a16:creationId xmlns:a16="http://schemas.microsoft.com/office/drawing/2014/main" id="{607D0038-0D78-4F27-946C-9B006D04E3C4}"/>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71" name="Text Box 41">
          <a:extLst>
            <a:ext uri="{FF2B5EF4-FFF2-40B4-BE49-F238E27FC236}">
              <a16:creationId xmlns:a16="http://schemas.microsoft.com/office/drawing/2014/main" id="{BC108B49-C232-4DEE-95FF-94C6A1982F9C}"/>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72" name="Text Box 41">
          <a:extLst>
            <a:ext uri="{FF2B5EF4-FFF2-40B4-BE49-F238E27FC236}">
              <a16:creationId xmlns:a16="http://schemas.microsoft.com/office/drawing/2014/main" id="{A8D90B58-2092-4400-83E8-5262968F565A}"/>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73" name="Text Box 41">
          <a:extLst>
            <a:ext uri="{FF2B5EF4-FFF2-40B4-BE49-F238E27FC236}">
              <a16:creationId xmlns:a16="http://schemas.microsoft.com/office/drawing/2014/main" id="{8D97FA6C-6D1C-4365-A353-DB640BCA21C2}"/>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371475</xdr:rowOff>
    </xdr:to>
    <xdr:sp macro="" textlink="">
      <xdr:nvSpPr>
        <xdr:cNvPr id="114274" name="Text Box 41">
          <a:extLst>
            <a:ext uri="{FF2B5EF4-FFF2-40B4-BE49-F238E27FC236}">
              <a16:creationId xmlns:a16="http://schemas.microsoft.com/office/drawing/2014/main" id="{8DCDF610-37C2-4D03-AEBD-B97FBFFC39D9}"/>
            </a:ext>
          </a:extLst>
        </xdr:cNvPr>
        <xdr:cNvSpPr txBox="1">
          <a:spLocks noChangeArrowheads="1"/>
        </xdr:cNvSpPr>
      </xdr:nvSpPr>
      <xdr:spPr bwMode="auto">
        <a:xfrm>
          <a:off x="7277100" y="46834425"/>
          <a:ext cx="1047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5" name="Text Box 41">
          <a:extLst>
            <a:ext uri="{FF2B5EF4-FFF2-40B4-BE49-F238E27FC236}">
              <a16:creationId xmlns:a16="http://schemas.microsoft.com/office/drawing/2014/main" id="{79228BBD-E37A-4525-99C0-727A9DDBFA98}"/>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6" name="Text Box 41">
          <a:extLst>
            <a:ext uri="{FF2B5EF4-FFF2-40B4-BE49-F238E27FC236}">
              <a16:creationId xmlns:a16="http://schemas.microsoft.com/office/drawing/2014/main" id="{8FC5B9B4-E77A-4C93-BE85-7C473E614B41}"/>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7" name="Text Box 41">
          <a:extLst>
            <a:ext uri="{FF2B5EF4-FFF2-40B4-BE49-F238E27FC236}">
              <a16:creationId xmlns:a16="http://schemas.microsoft.com/office/drawing/2014/main" id="{C95D8B2C-5F72-4DAB-AA6B-902847A3953E}"/>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8" name="Text Box 41">
          <a:extLst>
            <a:ext uri="{FF2B5EF4-FFF2-40B4-BE49-F238E27FC236}">
              <a16:creationId xmlns:a16="http://schemas.microsoft.com/office/drawing/2014/main" id="{BF24EABC-E3AC-43E6-9BD3-822EAFFF96B8}"/>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79" name="Text Box 41">
          <a:extLst>
            <a:ext uri="{FF2B5EF4-FFF2-40B4-BE49-F238E27FC236}">
              <a16:creationId xmlns:a16="http://schemas.microsoft.com/office/drawing/2014/main" id="{DB7B8374-496A-4CC5-A05B-2FB9C662232C}"/>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80" name="Text Box 41">
          <a:extLst>
            <a:ext uri="{FF2B5EF4-FFF2-40B4-BE49-F238E27FC236}">
              <a16:creationId xmlns:a16="http://schemas.microsoft.com/office/drawing/2014/main" id="{4BD7C4D0-7FE1-4F6A-8998-7E706966E75D}"/>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81" name="Text Box 41">
          <a:extLst>
            <a:ext uri="{FF2B5EF4-FFF2-40B4-BE49-F238E27FC236}">
              <a16:creationId xmlns:a16="http://schemas.microsoft.com/office/drawing/2014/main" id="{CB70D703-EFD4-411C-8A42-DE5C0FBD2A06}"/>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82" name="Text Box 41">
          <a:extLst>
            <a:ext uri="{FF2B5EF4-FFF2-40B4-BE49-F238E27FC236}">
              <a16:creationId xmlns:a16="http://schemas.microsoft.com/office/drawing/2014/main" id="{A66B2150-7326-490B-A8D4-B6EDA51ABB60}"/>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83" name="Text Box 41">
          <a:extLst>
            <a:ext uri="{FF2B5EF4-FFF2-40B4-BE49-F238E27FC236}">
              <a16:creationId xmlns:a16="http://schemas.microsoft.com/office/drawing/2014/main" id="{389CA5FB-3850-429B-BDAE-F0DE58927BFC}"/>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84" name="Text Box 41">
          <a:extLst>
            <a:ext uri="{FF2B5EF4-FFF2-40B4-BE49-F238E27FC236}">
              <a16:creationId xmlns:a16="http://schemas.microsoft.com/office/drawing/2014/main" id="{C2ABEEDB-A2FE-4608-BADF-FEFDACA6D106}"/>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85" name="Text Box 41">
          <a:extLst>
            <a:ext uri="{FF2B5EF4-FFF2-40B4-BE49-F238E27FC236}">
              <a16:creationId xmlns:a16="http://schemas.microsoft.com/office/drawing/2014/main" id="{E1B62A76-A2D4-4BE6-85EA-C8C322022809}"/>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286" name="Text Box 41">
          <a:extLst>
            <a:ext uri="{FF2B5EF4-FFF2-40B4-BE49-F238E27FC236}">
              <a16:creationId xmlns:a16="http://schemas.microsoft.com/office/drawing/2014/main" id="{AC16E126-3594-4C1A-871D-64100A5F9192}"/>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7" name="Text Box 41">
          <a:extLst>
            <a:ext uri="{FF2B5EF4-FFF2-40B4-BE49-F238E27FC236}">
              <a16:creationId xmlns:a16="http://schemas.microsoft.com/office/drawing/2014/main" id="{74D64A29-35E4-4059-BF17-EA1C0E6B2237}"/>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8" name="Text Box 41">
          <a:extLst>
            <a:ext uri="{FF2B5EF4-FFF2-40B4-BE49-F238E27FC236}">
              <a16:creationId xmlns:a16="http://schemas.microsoft.com/office/drawing/2014/main" id="{9ACEB62F-1B09-4536-8A05-AD18BABBEF93}"/>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89" name="Text Box 41">
          <a:extLst>
            <a:ext uri="{FF2B5EF4-FFF2-40B4-BE49-F238E27FC236}">
              <a16:creationId xmlns:a16="http://schemas.microsoft.com/office/drawing/2014/main" id="{9FC4A489-CF64-45D7-A2AF-42680DBD6DE5}"/>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0" name="Text Box 41">
          <a:extLst>
            <a:ext uri="{FF2B5EF4-FFF2-40B4-BE49-F238E27FC236}">
              <a16:creationId xmlns:a16="http://schemas.microsoft.com/office/drawing/2014/main" id="{1446A1C2-0CEE-4918-BA63-8AF879A5DDDF}"/>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1" name="Text Box 41">
          <a:extLst>
            <a:ext uri="{FF2B5EF4-FFF2-40B4-BE49-F238E27FC236}">
              <a16:creationId xmlns:a16="http://schemas.microsoft.com/office/drawing/2014/main" id="{2D35056C-EFE0-41A3-8089-8954FB72ADDD}"/>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2" name="Text Box 41">
          <a:extLst>
            <a:ext uri="{FF2B5EF4-FFF2-40B4-BE49-F238E27FC236}">
              <a16:creationId xmlns:a16="http://schemas.microsoft.com/office/drawing/2014/main" id="{E98C39CC-92F9-4DC6-83D0-B7E47D909963}"/>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3" name="Text Box 41">
          <a:extLst>
            <a:ext uri="{FF2B5EF4-FFF2-40B4-BE49-F238E27FC236}">
              <a16:creationId xmlns:a16="http://schemas.microsoft.com/office/drawing/2014/main" id="{C94F9759-2088-4A5B-988B-EFF40EC478B7}"/>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4" name="Text Box 41">
          <a:extLst>
            <a:ext uri="{FF2B5EF4-FFF2-40B4-BE49-F238E27FC236}">
              <a16:creationId xmlns:a16="http://schemas.microsoft.com/office/drawing/2014/main" id="{6CA81267-848E-47F1-B62E-D4AF903BDC75}"/>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5" name="Text Box 41">
          <a:extLst>
            <a:ext uri="{FF2B5EF4-FFF2-40B4-BE49-F238E27FC236}">
              <a16:creationId xmlns:a16="http://schemas.microsoft.com/office/drawing/2014/main" id="{7C9B7217-66B6-4E4F-8158-7692DCD81CAE}"/>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6" name="Text Box 41">
          <a:extLst>
            <a:ext uri="{FF2B5EF4-FFF2-40B4-BE49-F238E27FC236}">
              <a16:creationId xmlns:a16="http://schemas.microsoft.com/office/drawing/2014/main" id="{9EBC7855-453C-4146-94A2-8DECE6E570D3}"/>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7" name="Text Box 41">
          <a:extLst>
            <a:ext uri="{FF2B5EF4-FFF2-40B4-BE49-F238E27FC236}">
              <a16:creationId xmlns:a16="http://schemas.microsoft.com/office/drawing/2014/main" id="{1E86A1F2-3328-44B0-AFEC-043635C59340}"/>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304800</xdr:rowOff>
    </xdr:to>
    <xdr:sp macro="" textlink="">
      <xdr:nvSpPr>
        <xdr:cNvPr id="114298" name="Text Box 41">
          <a:extLst>
            <a:ext uri="{FF2B5EF4-FFF2-40B4-BE49-F238E27FC236}">
              <a16:creationId xmlns:a16="http://schemas.microsoft.com/office/drawing/2014/main" id="{08A713FB-3D89-4241-8127-EF82C9D35438}"/>
            </a:ext>
          </a:extLst>
        </xdr:cNvPr>
        <xdr:cNvSpPr txBox="1">
          <a:spLocks noChangeArrowheads="1"/>
        </xdr:cNvSpPr>
      </xdr:nvSpPr>
      <xdr:spPr bwMode="auto">
        <a:xfrm>
          <a:off x="7277100" y="51625500"/>
          <a:ext cx="1047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299" name="Text Box 41">
          <a:extLst>
            <a:ext uri="{FF2B5EF4-FFF2-40B4-BE49-F238E27FC236}">
              <a16:creationId xmlns:a16="http://schemas.microsoft.com/office/drawing/2014/main" id="{1154EA19-1CF2-4C9E-A86A-1C42E489F6D4}"/>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0" name="Text Box 41">
          <a:extLst>
            <a:ext uri="{FF2B5EF4-FFF2-40B4-BE49-F238E27FC236}">
              <a16:creationId xmlns:a16="http://schemas.microsoft.com/office/drawing/2014/main" id="{D39C860B-CD4D-4F7C-A59F-D31DC1E655E5}"/>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1" name="Text Box 41">
          <a:extLst>
            <a:ext uri="{FF2B5EF4-FFF2-40B4-BE49-F238E27FC236}">
              <a16:creationId xmlns:a16="http://schemas.microsoft.com/office/drawing/2014/main" id="{ABD017BB-F8B2-46B6-ABCB-8B4F94260890}"/>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2" name="Text Box 41">
          <a:extLst>
            <a:ext uri="{FF2B5EF4-FFF2-40B4-BE49-F238E27FC236}">
              <a16:creationId xmlns:a16="http://schemas.microsoft.com/office/drawing/2014/main" id="{5A675E0D-89E3-4856-87C8-89D2E27CADD5}"/>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3" name="Text Box 41">
          <a:extLst>
            <a:ext uri="{FF2B5EF4-FFF2-40B4-BE49-F238E27FC236}">
              <a16:creationId xmlns:a16="http://schemas.microsoft.com/office/drawing/2014/main" id="{23FBE57D-18D6-47E5-B218-B0A875EE3B31}"/>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4" name="Text Box 41">
          <a:extLst>
            <a:ext uri="{FF2B5EF4-FFF2-40B4-BE49-F238E27FC236}">
              <a16:creationId xmlns:a16="http://schemas.microsoft.com/office/drawing/2014/main" id="{6FE49726-EF85-43D7-8746-16FCC9F45F0D}"/>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5" name="Text Box 41">
          <a:extLst>
            <a:ext uri="{FF2B5EF4-FFF2-40B4-BE49-F238E27FC236}">
              <a16:creationId xmlns:a16="http://schemas.microsoft.com/office/drawing/2014/main" id="{428895DC-8A6B-432D-A537-C61F1F9C5EFA}"/>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6" name="Text Box 41">
          <a:extLst>
            <a:ext uri="{FF2B5EF4-FFF2-40B4-BE49-F238E27FC236}">
              <a16:creationId xmlns:a16="http://schemas.microsoft.com/office/drawing/2014/main" id="{16EF4504-D7BF-44F6-9279-22157580C9C8}"/>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7" name="Text Box 41">
          <a:extLst>
            <a:ext uri="{FF2B5EF4-FFF2-40B4-BE49-F238E27FC236}">
              <a16:creationId xmlns:a16="http://schemas.microsoft.com/office/drawing/2014/main" id="{742FA87C-4BBA-4421-961D-3951AA66103A}"/>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8" name="Text Box 41">
          <a:extLst>
            <a:ext uri="{FF2B5EF4-FFF2-40B4-BE49-F238E27FC236}">
              <a16:creationId xmlns:a16="http://schemas.microsoft.com/office/drawing/2014/main" id="{C66503FE-107E-4A46-BA34-693E679280F1}"/>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09" name="Text Box 41">
          <a:extLst>
            <a:ext uri="{FF2B5EF4-FFF2-40B4-BE49-F238E27FC236}">
              <a16:creationId xmlns:a16="http://schemas.microsoft.com/office/drawing/2014/main" id="{BCBD2437-DAE0-41C3-9260-597159CF3C5D}"/>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476250</xdr:rowOff>
    </xdr:to>
    <xdr:sp macro="" textlink="">
      <xdr:nvSpPr>
        <xdr:cNvPr id="114310" name="Text Box 41">
          <a:extLst>
            <a:ext uri="{FF2B5EF4-FFF2-40B4-BE49-F238E27FC236}">
              <a16:creationId xmlns:a16="http://schemas.microsoft.com/office/drawing/2014/main" id="{9B38E45D-04E6-41AE-AA09-21D9067963C8}"/>
            </a:ext>
          </a:extLst>
        </xdr:cNvPr>
        <xdr:cNvSpPr txBox="1">
          <a:spLocks noChangeArrowheads="1"/>
        </xdr:cNvSpPr>
      </xdr:nvSpPr>
      <xdr:spPr bwMode="auto">
        <a:xfrm>
          <a:off x="7277100" y="57692925"/>
          <a:ext cx="1047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1" name="Text Box 41">
          <a:extLst>
            <a:ext uri="{FF2B5EF4-FFF2-40B4-BE49-F238E27FC236}">
              <a16:creationId xmlns:a16="http://schemas.microsoft.com/office/drawing/2014/main" id="{428A8E7C-ABF3-4BA1-8E4C-D6286EED4966}"/>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2" name="Text Box 41">
          <a:extLst>
            <a:ext uri="{FF2B5EF4-FFF2-40B4-BE49-F238E27FC236}">
              <a16:creationId xmlns:a16="http://schemas.microsoft.com/office/drawing/2014/main" id="{BAD35708-36DA-47E1-9EDF-003B46678ED5}"/>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3" name="Text Box 41">
          <a:extLst>
            <a:ext uri="{FF2B5EF4-FFF2-40B4-BE49-F238E27FC236}">
              <a16:creationId xmlns:a16="http://schemas.microsoft.com/office/drawing/2014/main" id="{54ACD1C1-49FC-412F-9B6D-C8E8743A4CA1}"/>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4" name="Text Box 41">
          <a:extLst>
            <a:ext uri="{FF2B5EF4-FFF2-40B4-BE49-F238E27FC236}">
              <a16:creationId xmlns:a16="http://schemas.microsoft.com/office/drawing/2014/main" id="{5F303E4D-EA3F-434E-9506-A31FFF4DC4A8}"/>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5" name="Text Box 41">
          <a:extLst>
            <a:ext uri="{FF2B5EF4-FFF2-40B4-BE49-F238E27FC236}">
              <a16:creationId xmlns:a16="http://schemas.microsoft.com/office/drawing/2014/main" id="{4D8B0153-992D-46CA-8902-651D4589612E}"/>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6" name="Text Box 41">
          <a:extLst>
            <a:ext uri="{FF2B5EF4-FFF2-40B4-BE49-F238E27FC236}">
              <a16:creationId xmlns:a16="http://schemas.microsoft.com/office/drawing/2014/main" id="{82B3113C-82EE-40B8-86EA-8843F1F0C176}"/>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7" name="Text Box 41">
          <a:extLst>
            <a:ext uri="{FF2B5EF4-FFF2-40B4-BE49-F238E27FC236}">
              <a16:creationId xmlns:a16="http://schemas.microsoft.com/office/drawing/2014/main" id="{9C54F9C9-3ECB-4685-8DBA-6289321F1847}"/>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8" name="Text Box 41">
          <a:extLst>
            <a:ext uri="{FF2B5EF4-FFF2-40B4-BE49-F238E27FC236}">
              <a16:creationId xmlns:a16="http://schemas.microsoft.com/office/drawing/2014/main" id="{5597A8A9-45FA-4B2B-AE9D-CAD550AF099B}"/>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19" name="Text Box 41">
          <a:extLst>
            <a:ext uri="{FF2B5EF4-FFF2-40B4-BE49-F238E27FC236}">
              <a16:creationId xmlns:a16="http://schemas.microsoft.com/office/drawing/2014/main" id="{81F934D4-A83B-4C42-97AA-A0318933287A}"/>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20" name="Text Box 41">
          <a:extLst>
            <a:ext uri="{FF2B5EF4-FFF2-40B4-BE49-F238E27FC236}">
              <a16:creationId xmlns:a16="http://schemas.microsoft.com/office/drawing/2014/main" id="{9F39EB6A-A73B-438A-80A3-23398ECEA019}"/>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21" name="Text Box 41">
          <a:extLst>
            <a:ext uri="{FF2B5EF4-FFF2-40B4-BE49-F238E27FC236}">
              <a16:creationId xmlns:a16="http://schemas.microsoft.com/office/drawing/2014/main" id="{F069CEF8-D12E-4540-94CC-0971B1174F8F}"/>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95250</xdr:rowOff>
    </xdr:to>
    <xdr:sp macro="" textlink="">
      <xdr:nvSpPr>
        <xdr:cNvPr id="114322" name="Text Box 41">
          <a:extLst>
            <a:ext uri="{FF2B5EF4-FFF2-40B4-BE49-F238E27FC236}">
              <a16:creationId xmlns:a16="http://schemas.microsoft.com/office/drawing/2014/main" id="{0C8B224A-5B2E-4C32-96BF-0573F951899E}"/>
            </a:ext>
          </a:extLst>
        </xdr:cNvPr>
        <xdr:cNvSpPr txBox="1">
          <a:spLocks noChangeArrowheads="1"/>
        </xdr:cNvSpPr>
      </xdr:nvSpPr>
      <xdr:spPr bwMode="auto">
        <a:xfrm>
          <a:off x="7277100" y="5900737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3" name="Text Box 41">
          <a:extLst>
            <a:ext uri="{FF2B5EF4-FFF2-40B4-BE49-F238E27FC236}">
              <a16:creationId xmlns:a16="http://schemas.microsoft.com/office/drawing/2014/main" id="{1034C0E1-B5A6-4B9F-A015-AFB97C920066}"/>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4" name="Text Box 41">
          <a:extLst>
            <a:ext uri="{FF2B5EF4-FFF2-40B4-BE49-F238E27FC236}">
              <a16:creationId xmlns:a16="http://schemas.microsoft.com/office/drawing/2014/main" id="{3E544640-7802-48AD-A27B-12202593A190}"/>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5" name="Text Box 41">
          <a:extLst>
            <a:ext uri="{FF2B5EF4-FFF2-40B4-BE49-F238E27FC236}">
              <a16:creationId xmlns:a16="http://schemas.microsoft.com/office/drawing/2014/main" id="{55C93D13-84D1-4AD6-B856-F59FEC7B5400}"/>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6" name="Text Box 41">
          <a:extLst>
            <a:ext uri="{FF2B5EF4-FFF2-40B4-BE49-F238E27FC236}">
              <a16:creationId xmlns:a16="http://schemas.microsoft.com/office/drawing/2014/main" id="{E6CD5A3E-BA6C-48C0-9EE2-7ABE415BC3A1}"/>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7" name="Text Box 41">
          <a:extLst>
            <a:ext uri="{FF2B5EF4-FFF2-40B4-BE49-F238E27FC236}">
              <a16:creationId xmlns:a16="http://schemas.microsoft.com/office/drawing/2014/main" id="{80E2CE19-8F7F-4DFE-B8FA-6F0E1A630C05}"/>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8" name="Text Box 41">
          <a:extLst>
            <a:ext uri="{FF2B5EF4-FFF2-40B4-BE49-F238E27FC236}">
              <a16:creationId xmlns:a16="http://schemas.microsoft.com/office/drawing/2014/main" id="{A0C5DC12-2DE5-4783-9667-DFEEDB5E7265}"/>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29" name="Text Box 41">
          <a:extLst>
            <a:ext uri="{FF2B5EF4-FFF2-40B4-BE49-F238E27FC236}">
              <a16:creationId xmlns:a16="http://schemas.microsoft.com/office/drawing/2014/main" id="{47D2B368-CE29-4770-A9C4-B3BF461C8244}"/>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30" name="Text Box 41">
          <a:extLst>
            <a:ext uri="{FF2B5EF4-FFF2-40B4-BE49-F238E27FC236}">
              <a16:creationId xmlns:a16="http://schemas.microsoft.com/office/drawing/2014/main" id="{080072D9-118E-4E63-B291-894444D0CB58}"/>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31" name="Text Box 41">
          <a:extLst>
            <a:ext uri="{FF2B5EF4-FFF2-40B4-BE49-F238E27FC236}">
              <a16:creationId xmlns:a16="http://schemas.microsoft.com/office/drawing/2014/main" id="{B6EB49CD-5490-4710-82A3-35EE8C472538}"/>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32" name="Text Box 41">
          <a:extLst>
            <a:ext uri="{FF2B5EF4-FFF2-40B4-BE49-F238E27FC236}">
              <a16:creationId xmlns:a16="http://schemas.microsoft.com/office/drawing/2014/main" id="{D8762AE0-1B3F-4CD1-9969-677412D7F3EE}"/>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33" name="Text Box 41">
          <a:extLst>
            <a:ext uri="{FF2B5EF4-FFF2-40B4-BE49-F238E27FC236}">
              <a16:creationId xmlns:a16="http://schemas.microsoft.com/office/drawing/2014/main" id="{C5F6CBBE-D7A8-4070-8AE4-16C50C3694D0}"/>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257175</xdr:rowOff>
    </xdr:to>
    <xdr:sp macro="" textlink="">
      <xdr:nvSpPr>
        <xdr:cNvPr id="114334" name="Text Box 41">
          <a:extLst>
            <a:ext uri="{FF2B5EF4-FFF2-40B4-BE49-F238E27FC236}">
              <a16:creationId xmlns:a16="http://schemas.microsoft.com/office/drawing/2014/main" id="{E02069B6-0392-4C54-A2B1-D320C965489A}"/>
            </a:ext>
          </a:extLst>
        </xdr:cNvPr>
        <xdr:cNvSpPr txBox="1">
          <a:spLocks noChangeArrowheads="1"/>
        </xdr:cNvSpPr>
      </xdr:nvSpPr>
      <xdr:spPr bwMode="auto">
        <a:xfrm>
          <a:off x="7277100" y="590073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5" name="Text Box 41">
          <a:extLst>
            <a:ext uri="{FF2B5EF4-FFF2-40B4-BE49-F238E27FC236}">
              <a16:creationId xmlns:a16="http://schemas.microsoft.com/office/drawing/2014/main" id="{8E0D5728-4160-4654-90B7-DE78356CE445}"/>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6" name="Text Box 41">
          <a:extLst>
            <a:ext uri="{FF2B5EF4-FFF2-40B4-BE49-F238E27FC236}">
              <a16:creationId xmlns:a16="http://schemas.microsoft.com/office/drawing/2014/main" id="{805772FF-F22F-48DD-8A82-449899B27447}"/>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7" name="Text Box 41">
          <a:extLst>
            <a:ext uri="{FF2B5EF4-FFF2-40B4-BE49-F238E27FC236}">
              <a16:creationId xmlns:a16="http://schemas.microsoft.com/office/drawing/2014/main" id="{43343E76-7E91-43C2-9D39-3B24ECDE2B2C}"/>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8" name="Text Box 41">
          <a:extLst>
            <a:ext uri="{FF2B5EF4-FFF2-40B4-BE49-F238E27FC236}">
              <a16:creationId xmlns:a16="http://schemas.microsoft.com/office/drawing/2014/main" id="{40C63128-4459-4D4A-BC66-B1D73AD7B1F5}"/>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39" name="Text Box 41">
          <a:extLst>
            <a:ext uri="{FF2B5EF4-FFF2-40B4-BE49-F238E27FC236}">
              <a16:creationId xmlns:a16="http://schemas.microsoft.com/office/drawing/2014/main" id="{201026A7-4581-40C6-837C-DCA5A9C21DF4}"/>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40" name="Text Box 41">
          <a:extLst>
            <a:ext uri="{FF2B5EF4-FFF2-40B4-BE49-F238E27FC236}">
              <a16:creationId xmlns:a16="http://schemas.microsoft.com/office/drawing/2014/main" id="{69745875-81E5-45A3-A381-58D0E197EECA}"/>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41" name="Text Box 41">
          <a:extLst>
            <a:ext uri="{FF2B5EF4-FFF2-40B4-BE49-F238E27FC236}">
              <a16:creationId xmlns:a16="http://schemas.microsoft.com/office/drawing/2014/main" id="{A8B8524F-821B-4FA0-A2C5-C3DE727330D2}"/>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42" name="Text Box 41">
          <a:extLst>
            <a:ext uri="{FF2B5EF4-FFF2-40B4-BE49-F238E27FC236}">
              <a16:creationId xmlns:a16="http://schemas.microsoft.com/office/drawing/2014/main" id="{1F573C13-BBD8-4452-AF62-A9AED3537F40}"/>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43" name="Text Box 41">
          <a:extLst>
            <a:ext uri="{FF2B5EF4-FFF2-40B4-BE49-F238E27FC236}">
              <a16:creationId xmlns:a16="http://schemas.microsoft.com/office/drawing/2014/main" id="{B9E5171F-C09E-4F03-9E09-D51F77A969DF}"/>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44" name="Text Box 41">
          <a:extLst>
            <a:ext uri="{FF2B5EF4-FFF2-40B4-BE49-F238E27FC236}">
              <a16:creationId xmlns:a16="http://schemas.microsoft.com/office/drawing/2014/main" id="{B729F9EE-B7F8-4465-917A-5594C7A49713}"/>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45" name="Text Box 41">
          <a:extLst>
            <a:ext uri="{FF2B5EF4-FFF2-40B4-BE49-F238E27FC236}">
              <a16:creationId xmlns:a16="http://schemas.microsoft.com/office/drawing/2014/main" id="{91D742F7-1F90-441A-9B54-7FA8E7E8AB96}"/>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666750</xdr:rowOff>
    </xdr:to>
    <xdr:sp macro="" textlink="">
      <xdr:nvSpPr>
        <xdr:cNvPr id="114346" name="Text Box 41">
          <a:extLst>
            <a:ext uri="{FF2B5EF4-FFF2-40B4-BE49-F238E27FC236}">
              <a16:creationId xmlns:a16="http://schemas.microsoft.com/office/drawing/2014/main" id="{8EA92332-82ED-430C-893C-A38C9B02E076}"/>
            </a:ext>
          </a:extLst>
        </xdr:cNvPr>
        <xdr:cNvSpPr txBox="1">
          <a:spLocks noChangeArrowheads="1"/>
        </xdr:cNvSpPr>
      </xdr:nvSpPr>
      <xdr:spPr bwMode="auto">
        <a:xfrm>
          <a:off x="7277100" y="5900737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347" name="Text Box 41">
          <a:extLst>
            <a:ext uri="{FF2B5EF4-FFF2-40B4-BE49-F238E27FC236}">
              <a16:creationId xmlns:a16="http://schemas.microsoft.com/office/drawing/2014/main" id="{BDE3E1E7-2C5F-404B-A1B5-B6F49DA958C3}"/>
            </a:ext>
          </a:extLst>
        </xdr:cNvPr>
        <xdr:cNvSpPr txBox="1">
          <a:spLocks noChangeArrowheads="1"/>
        </xdr:cNvSpPr>
      </xdr:nvSpPr>
      <xdr:spPr bwMode="auto">
        <a:xfrm>
          <a:off x="7277100" y="7162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348" name="Text Box 41">
          <a:extLst>
            <a:ext uri="{FF2B5EF4-FFF2-40B4-BE49-F238E27FC236}">
              <a16:creationId xmlns:a16="http://schemas.microsoft.com/office/drawing/2014/main" id="{7B332905-CDA8-43F6-8C50-5351794BE8EF}"/>
            </a:ext>
          </a:extLst>
        </xdr:cNvPr>
        <xdr:cNvSpPr txBox="1">
          <a:spLocks noChangeArrowheads="1"/>
        </xdr:cNvSpPr>
      </xdr:nvSpPr>
      <xdr:spPr bwMode="auto">
        <a:xfrm>
          <a:off x="7277100" y="7162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349" name="Text Box 41">
          <a:extLst>
            <a:ext uri="{FF2B5EF4-FFF2-40B4-BE49-F238E27FC236}">
              <a16:creationId xmlns:a16="http://schemas.microsoft.com/office/drawing/2014/main" id="{F4A1360D-13B3-4652-90A1-ED687D5F4050}"/>
            </a:ext>
          </a:extLst>
        </xdr:cNvPr>
        <xdr:cNvSpPr txBox="1">
          <a:spLocks noChangeArrowheads="1"/>
        </xdr:cNvSpPr>
      </xdr:nvSpPr>
      <xdr:spPr bwMode="auto">
        <a:xfrm>
          <a:off x="7277100" y="7162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12</xdr:row>
      <xdr:rowOff>0</xdr:rowOff>
    </xdr:from>
    <xdr:to>
      <xdr:col>4</xdr:col>
      <xdr:colOff>904875</xdr:colOff>
      <xdr:row>12</xdr:row>
      <xdr:rowOff>219075</xdr:rowOff>
    </xdr:to>
    <xdr:sp macro="" textlink="">
      <xdr:nvSpPr>
        <xdr:cNvPr id="114350" name="Text Box 41">
          <a:extLst>
            <a:ext uri="{FF2B5EF4-FFF2-40B4-BE49-F238E27FC236}">
              <a16:creationId xmlns:a16="http://schemas.microsoft.com/office/drawing/2014/main" id="{7823B66B-49DE-4BDC-B6D6-E53A170A9D4B}"/>
            </a:ext>
          </a:extLst>
        </xdr:cNvPr>
        <xdr:cNvSpPr txBox="1">
          <a:spLocks noChangeArrowheads="1"/>
        </xdr:cNvSpPr>
      </xdr:nvSpPr>
      <xdr:spPr bwMode="auto">
        <a:xfrm>
          <a:off x="7277100" y="7162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351" name="Text Box 41">
          <a:extLst>
            <a:ext uri="{FF2B5EF4-FFF2-40B4-BE49-F238E27FC236}">
              <a16:creationId xmlns:a16="http://schemas.microsoft.com/office/drawing/2014/main" id="{A972D645-A1F4-4ADA-A99F-0EF903FFAA67}"/>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352" name="Text Box 41">
          <a:extLst>
            <a:ext uri="{FF2B5EF4-FFF2-40B4-BE49-F238E27FC236}">
              <a16:creationId xmlns:a16="http://schemas.microsoft.com/office/drawing/2014/main" id="{A8FDC446-F761-4A7C-9403-6598FEDD7D06}"/>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353" name="Text Box 41">
          <a:extLst>
            <a:ext uri="{FF2B5EF4-FFF2-40B4-BE49-F238E27FC236}">
              <a16:creationId xmlns:a16="http://schemas.microsoft.com/office/drawing/2014/main" id="{156A939B-80C4-4869-825A-4AD8B47EFCAA}"/>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354" name="Text Box 41">
          <a:extLst>
            <a:ext uri="{FF2B5EF4-FFF2-40B4-BE49-F238E27FC236}">
              <a16:creationId xmlns:a16="http://schemas.microsoft.com/office/drawing/2014/main" id="{15D85C9E-0CB1-4E48-8D2B-6EDF4694EBEE}"/>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355" name="Text Box 41">
          <a:extLst>
            <a:ext uri="{FF2B5EF4-FFF2-40B4-BE49-F238E27FC236}">
              <a16:creationId xmlns:a16="http://schemas.microsoft.com/office/drawing/2014/main" id="{1C68D88F-294D-4296-84E1-E2B1C5C7E925}"/>
            </a:ext>
          </a:extLst>
        </xdr:cNvPr>
        <xdr:cNvSpPr txBox="1">
          <a:spLocks noChangeArrowheads="1"/>
        </xdr:cNvSpPr>
      </xdr:nvSpPr>
      <xdr:spPr bwMode="auto">
        <a:xfrm>
          <a:off x="7277100" y="106299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356" name="Text Box 41">
          <a:extLst>
            <a:ext uri="{FF2B5EF4-FFF2-40B4-BE49-F238E27FC236}">
              <a16:creationId xmlns:a16="http://schemas.microsoft.com/office/drawing/2014/main" id="{FFD80B1C-EE1B-4F03-8022-0992593744E0}"/>
            </a:ext>
          </a:extLst>
        </xdr:cNvPr>
        <xdr:cNvSpPr txBox="1">
          <a:spLocks noChangeArrowheads="1"/>
        </xdr:cNvSpPr>
      </xdr:nvSpPr>
      <xdr:spPr bwMode="auto">
        <a:xfrm>
          <a:off x="7277100" y="106299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357" name="Text Box 41">
          <a:extLst>
            <a:ext uri="{FF2B5EF4-FFF2-40B4-BE49-F238E27FC236}">
              <a16:creationId xmlns:a16="http://schemas.microsoft.com/office/drawing/2014/main" id="{CB3B18A1-EF90-4988-85C3-026BFBD0FE0D}"/>
            </a:ext>
          </a:extLst>
        </xdr:cNvPr>
        <xdr:cNvSpPr txBox="1">
          <a:spLocks noChangeArrowheads="1"/>
        </xdr:cNvSpPr>
      </xdr:nvSpPr>
      <xdr:spPr bwMode="auto">
        <a:xfrm>
          <a:off x="7277100" y="106299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16</xdr:row>
      <xdr:rowOff>0</xdr:rowOff>
    </xdr:from>
    <xdr:to>
      <xdr:col>4</xdr:col>
      <xdr:colOff>904875</xdr:colOff>
      <xdr:row>16</xdr:row>
      <xdr:rowOff>171450</xdr:rowOff>
    </xdr:to>
    <xdr:sp macro="" textlink="">
      <xdr:nvSpPr>
        <xdr:cNvPr id="114358" name="Text Box 41">
          <a:extLst>
            <a:ext uri="{FF2B5EF4-FFF2-40B4-BE49-F238E27FC236}">
              <a16:creationId xmlns:a16="http://schemas.microsoft.com/office/drawing/2014/main" id="{634014DF-2E9B-4A5B-8636-50E8E222C5EA}"/>
            </a:ext>
          </a:extLst>
        </xdr:cNvPr>
        <xdr:cNvSpPr txBox="1">
          <a:spLocks noChangeArrowheads="1"/>
        </xdr:cNvSpPr>
      </xdr:nvSpPr>
      <xdr:spPr bwMode="auto">
        <a:xfrm>
          <a:off x="7277100" y="10629900"/>
          <a:ext cx="1047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359" name="Text Box 41">
          <a:extLst>
            <a:ext uri="{FF2B5EF4-FFF2-40B4-BE49-F238E27FC236}">
              <a16:creationId xmlns:a16="http://schemas.microsoft.com/office/drawing/2014/main" id="{95A9FA61-78AB-4BDA-B027-3DDCF5CE962B}"/>
            </a:ext>
          </a:extLst>
        </xdr:cNvPr>
        <xdr:cNvSpPr txBox="1">
          <a:spLocks noChangeArrowheads="1"/>
        </xdr:cNvSpPr>
      </xdr:nvSpPr>
      <xdr:spPr bwMode="auto">
        <a:xfrm>
          <a:off x="7277100" y="14049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360" name="Text Box 41">
          <a:extLst>
            <a:ext uri="{FF2B5EF4-FFF2-40B4-BE49-F238E27FC236}">
              <a16:creationId xmlns:a16="http://schemas.microsoft.com/office/drawing/2014/main" id="{2AFEB6CF-EC14-4D28-9927-80E8DCD989A8}"/>
            </a:ext>
          </a:extLst>
        </xdr:cNvPr>
        <xdr:cNvSpPr txBox="1">
          <a:spLocks noChangeArrowheads="1"/>
        </xdr:cNvSpPr>
      </xdr:nvSpPr>
      <xdr:spPr bwMode="auto">
        <a:xfrm>
          <a:off x="7277100" y="14049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361" name="Text Box 41">
          <a:extLst>
            <a:ext uri="{FF2B5EF4-FFF2-40B4-BE49-F238E27FC236}">
              <a16:creationId xmlns:a16="http://schemas.microsoft.com/office/drawing/2014/main" id="{489AD3B1-0E44-4A83-B6C2-48EA41AC9B26}"/>
            </a:ext>
          </a:extLst>
        </xdr:cNvPr>
        <xdr:cNvSpPr txBox="1">
          <a:spLocks noChangeArrowheads="1"/>
        </xdr:cNvSpPr>
      </xdr:nvSpPr>
      <xdr:spPr bwMode="auto">
        <a:xfrm>
          <a:off x="7277100" y="14049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17</xdr:row>
      <xdr:rowOff>0</xdr:rowOff>
    </xdr:from>
    <xdr:to>
      <xdr:col>4</xdr:col>
      <xdr:colOff>904875</xdr:colOff>
      <xdr:row>17</xdr:row>
      <xdr:rowOff>219075</xdr:rowOff>
    </xdr:to>
    <xdr:sp macro="" textlink="">
      <xdr:nvSpPr>
        <xdr:cNvPr id="114362" name="Text Box 41">
          <a:extLst>
            <a:ext uri="{FF2B5EF4-FFF2-40B4-BE49-F238E27FC236}">
              <a16:creationId xmlns:a16="http://schemas.microsoft.com/office/drawing/2014/main" id="{C134F521-9DD2-49BD-B73B-A80EBFAFFB4B}"/>
            </a:ext>
          </a:extLst>
        </xdr:cNvPr>
        <xdr:cNvSpPr txBox="1">
          <a:spLocks noChangeArrowheads="1"/>
        </xdr:cNvSpPr>
      </xdr:nvSpPr>
      <xdr:spPr bwMode="auto">
        <a:xfrm>
          <a:off x="7277100" y="140493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295275</xdr:rowOff>
    </xdr:to>
    <xdr:sp macro="" textlink="">
      <xdr:nvSpPr>
        <xdr:cNvPr id="114363" name="Text Box 41">
          <a:extLst>
            <a:ext uri="{FF2B5EF4-FFF2-40B4-BE49-F238E27FC236}">
              <a16:creationId xmlns:a16="http://schemas.microsoft.com/office/drawing/2014/main" id="{7DC58553-65E2-4F3E-B367-D05E3A01FE42}"/>
            </a:ext>
          </a:extLst>
        </xdr:cNvPr>
        <xdr:cNvSpPr txBox="1">
          <a:spLocks noChangeArrowheads="1"/>
        </xdr:cNvSpPr>
      </xdr:nvSpPr>
      <xdr:spPr bwMode="auto">
        <a:xfrm>
          <a:off x="7277100" y="16821150"/>
          <a:ext cx="1047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295275</xdr:rowOff>
    </xdr:to>
    <xdr:sp macro="" textlink="">
      <xdr:nvSpPr>
        <xdr:cNvPr id="114364" name="Text Box 41">
          <a:extLst>
            <a:ext uri="{FF2B5EF4-FFF2-40B4-BE49-F238E27FC236}">
              <a16:creationId xmlns:a16="http://schemas.microsoft.com/office/drawing/2014/main" id="{F4173E65-0FA9-48E2-9A39-469A9A44A3E8}"/>
            </a:ext>
          </a:extLst>
        </xdr:cNvPr>
        <xdr:cNvSpPr txBox="1">
          <a:spLocks noChangeArrowheads="1"/>
        </xdr:cNvSpPr>
      </xdr:nvSpPr>
      <xdr:spPr bwMode="auto">
        <a:xfrm>
          <a:off x="7277100" y="16821150"/>
          <a:ext cx="1047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295275</xdr:rowOff>
    </xdr:to>
    <xdr:sp macro="" textlink="">
      <xdr:nvSpPr>
        <xdr:cNvPr id="114365" name="Text Box 41">
          <a:extLst>
            <a:ext uri="{FF2B5EF4-FFF2-40B4-BE49-F238E27FC236}">
              <a16:creationId xmlns:a16="http://schemas.microsoft.com/office/drawing/2014/main" id="{F1F6302A-415B-4909-8AEA-732F9623A403}"/>
            </a:ext>
          </a:extLst>
        </xdr:cNvPr>
        <xdr:cNvSpPr txBox="1">
          <a:spLocks noChangeArrowheads="1"/>
        </xdr:cNvSpPr>
      </xdr:nvSpPr>
      <xdr:spPr bwMode="auto">
        <a:xfrm>
          <a:off x="7277100" y="16821150"/>
          <a:ext cx="1047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19</xdr:row>
      <xdr:rowOff>0</xdr:rowOff>
    </xdr:from>
    <xdr:to>
      <xdr:col>4</xdr:col>
      <xdr:colOff>904875</xdr:colOff>
      <xdr:row>19</xdr:row>
      <xdr:rowOff>295275</xdr:rowOff>
    </xdr:to>
    <xdr:sp macro="" textlink="">
      <xdr:nvSpPr>
        <xdr:cNvPr id="114366" name="Text Box 41">
          <a:extLst>
            <a:ext uri="{FF2B5EF4-FFF2-40B4-BE49-F238E27FC236}">
              <a16:creationId xmlns:a16="http://schemas.microsoft.com/office/drawing/2014/main" id="{2B6639C8-834E-4030-BFD7-8F8D7946347B}"/>
            </a:ext>
          </a:extLst>
        </xdr:cNvPr>
        <xdr:cNvSpPr txBox="1">
          <a:spLocks noChangeArrowheads="1"/>
        </xdr:cNvSpPr>
      </xdr:nvSpPr>
      <xdr:spPr bwMode="auto">
        <a:xfrm>
          <a:off x="7277100" y="16821150"/>
          <a:ext cx="1047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367" name="Text Box 41">
          <a:extLst>
            <a:ext uri="{FF2B5EF4-FFF2-40B4-BE49-F238E27FC236}">
              <a16:creationId xmlns:a16="http://schemas.microsoft.com/office/drawing/2014/main" id="{74226A99-F6F5-4F0E-9EAB-7D16A6B164EE}"/>
            </a:ext>
          </a:extLst>
        </xdr:cNvPr>
        <xdr:cNvSpPr txBox="1">
          <a:spLocks noChangeArrowheads="1"/>
        </xdr:cNvSpPr>
      </xdr:nvSpPr>
      <xdr:spPr bwMode="auto">
        <a:xfrm>
          <a:off x="7277100" y="197072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368" name="Text Box 41">
          <a:extLst>
            <a:ext uri="{FF2B5EF4-FFF2-40B4-BE49-F238E27FC236}">
              <a16:creationId xmlns:a16="http://schemas.microsoft.com/office/drawing/2014/main" id="{271F4D2F-135B-4BA2-A4C5-0077FD8F92FF}"/>
            </a:ext>
          </a:extLst>
        </xdr:cNvPr>
        <xdr:cNvSpPr txBox="1">
          <a:spLocks noChangeArrowheads="1"/>
        </xdr:cNvSpPr>
      </xdr:nvSpPr>
      <xdr:spPr bwMode="auto">
        <a:xfrm>
          <a:off x="7277100" y="197072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369" name="Text Box 41">
          <a:extLst>
            <a:ext uri="{FF2B5EF4-FFF2-40B4-BE49-F238E27FC236}">
              <a16:creationId xmlns:a16="http://schemas.microsoft.com/office/drawing/2014/main" id="{4AB0286A-5DC2-4843-8A6F-4AC35D7E5745}"/>
            </a:ext>
          </a:extLst>
        </xdr:cNvPr>
        <xdr:cNvSpPr txBox="1">
          <a:spLocks noChangeArrowheads="1"/>
        </xdr:cNvSpPr>
      </xdr:nvSpPr>
      <xdr:spPr bwMode="auto">
        <a:xfrm>
          <a:off x="7277100" y="197072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20</xdr:row>
      <xdr:rowOff>0</xdr:rowOff>
    </xdr:from>
    <xdr:to>
      <xdr:col>4</xdr:col>
      <xdr:colOff>904875</xdr:colOff>
      <xdr:row>20</xdr:row>
      <xdr:rowOff>314325</xdr:rowOff>
    </xdr:to>
    <xdr:sp macro="" textlink="">
      <xdr:nvSpPr>
        <xdr:cNvPr id="114370" name="Text Box 41">
          <a:extLst>
            <a:ext uri="{FF2B5EF4-FFF2-40B4-BE49-F238E27FC236}">
              <a16:creationId xmlns:a16="http://schemas.microsoft.com/office/drawing/2014/main" id="{3A871CEC-BEA2-4056-A363-25A393FAB0DD}"/>
            </a:ext>
          </a:extLst>
        </xdr:cNvPr>
        <xdr:cNvSpPr txBox="1">
          <a:spLocks noChangeArrowheads="1"/>
        </xdr:cNvSpPr>
      </xdr:nvSpPr>
      <xdr:spPr bwMode="auto">
        <a:xfrm>
          <a:off x="7277100" y="19707225"/>
          <a:ext cx="104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371" name="Text Box 41">
          <a:extLst>
            <a:ext uri="{FF2B5EF4-FFF2-40B4-BE49-F238E27FC236}">
              <a16:creationId xmlns:a16="http://schemas.microsoft.com/office/drawing/2014/main" id="{BECFFCEB-8B9D-4A53-AF9E-3D29B1AA687B}"/>
            </a:ext>
          </a:extLst>
        </xdr:cNvPr>
        <xdr:cNvSpPr txBox="1">
          <a:spLocks noChangeArrowheads="1"/>
        </xdr:cNvSpPr>
      </xdr:nvSpPr>
      <xdr:spPr bwMode="auto">
        <a:xfrm>
          <a:off x="7277100" y="2501265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372" name="Text Box 41">
          <a:extLst>
            <a:ext uri="{FF2B5EF4-FFF2-40B4-BE49-F238E27FC236}">
              <a16:creationId xmlns:a16="http://schemas.microsoft.com/office/drawing/2014/main" id="{64BF5A2C-1C7B-459B-B6B6-25A2BAA3A63E}"/>
            </a:ext>
          </a:extLst>
        </xdr:cNvPr>
        <xdr:cNvSpPr txBox="1">
          <a:spLocks noChangeArrowheads="1"/>
        </xdr:cNvSpPr>
      </xdr:nvSpPr>
      <xdr:spPr bwMode="auto">
        <a:xfrm>
          <a:off x="7277100" y="2501265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373" name="Text Box 41">
          <a:extLst>
            <a:ext uri="{FF2B5EF4-FFF2-40B4-BE49-F238E27FC236}">
              <a16:creationId xmlns:a16="http://schemas.microsoft.com/office/drawing/2014/main" id="{E2A32CB3-D52F-4AC3-B174-5C615CBB9E46}"/>
            </a:ext>
          </a:extLst>
        </xdr:cNvPr>
        <xdr:cNvSpPr txBox="1">
          <a:spLocks noChangeArrowheads="1"/>
        </xdr:cNvSpPr>
      </xdr:nvSpPr>
      <xdr:spPr bwMode="auto">
        <a:xfrm>
          <a:off x="7277100" y="2501265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142875</xdr:rowOff>
    </xdr:to>
    <xdr:sp macro="" textlink="">
      <xdr:nvSpPr>
        <xdr:cNvPr id="114374" name="Text Box 41">
          <a:extLst>
            <a:ext uri="{FF2B5EF4-FFF2-40B4-BE49-F238E27FC236}">
              <a16:creationId xmlns:a16="http://schemas.microsoft.com/office/drawing/2014/main" id="{DEE88B82-8294-4B96-A2E2-6D49B1186437}"/>
            </a:ext>
          </a:extLst>
        </xdr:cNvPr>
        <xdr:cNvSpPr txBox="1">
          <a:spLocks noChangeArrowheads="1"/>
        </xdr:cNvSpPr>
      </xdr:nvSpPr>
      <xdr:spPr bwMode="auto">
        <a:xfrm>
          <a:off x="7277100" y="25012650"/>
          <a:ext cx="1047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375" name="Text Box 41">
          <a:extLst>
            <a:ext uri="{FF2B5EF4-FFF2-40B4-BE49-F238E27FC236}">
              <a16:creationId xmlns:a16="http://schemas.microsoft.com/office/drawing/2014/main" id="{1109297D-4E8F-40C2-8C79-AB952C07514A}"/>
            </a:ext>
          </a:extLst>
        </xdr:cNvPr>
        <xdr:cNvSpPr txBox="1">
          <a:spLocks noChangeArrowheads="1"/>
        </xdr:cNvSpPr>
      </xdr:nvSpPr>
      <xdr:spPr bwMode="auto">
        <a:xfrm>
          <a:off x="7277100" y="250126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376" name="Text Box 41">
          <a:extLst>
            <a:ext uri="{FF2B5EF4-FFF2-40B4-BE49-F238E27FC236}">
              <a16:creationId xmlns:a16="http://schemas.microsoft.com/office/drawing/2014/main" id="{822AD447-F6D4-421E-AD2C-DEA489712AEE}"/>
            </a:ext>
          </a:extLst>
        </xdr:cNvPr>
        <xdr:cNvSpPr txBox="1">
          <a:spLocks noChangeArrowheads="1"/>
        </xdr:cNvSpPr>
      </xdr:nvSpPr>
      <xdr:spPr bwMode="auto">
        <a:xfrm>
          <a:off x="7277100" y="250126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377" name="Text Box 41">
          <a:extLst>
            <a:ext uri="{FF2B5EF4-FFF2-40B4-BE49-F238E27FC236}">
              <a16:creationId xmlns:a16="http://schemas.microsoft.com/office/drawing/2014/main" id="{2390CC69-FC5D-4F37-BFA2-968B84BC06E2}"/>
            </a:ext>
          </a:extLst>
        </xdr:cNvPr>
        <xdr:cNvSpPr txBox="1">
          <a:spLocks noChangeArrowheads="1"/>
        </xdr:cNvSpPr>
      </xdr:nvSpPr>
      <xdr:spPr bwMode="auto">
        <a:xfrm>
          <a:off x="7277100" y="250126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24</xdr:row>
      <xdr:rowOff>0</xdr:rowOff>
    </xdr:from>
    <xdr:to>
      <xdr:col>4</xdr:col>
      <xdr:colOff>904875</xdr:colOff>
      <xdr:row>24</xdr:row>
      <xdr:rowOff>190500</xdr:rowOff>
    </xdr:to>
    <xdr:sp macro="" textlink="">
      <xdr:nvSpPr>
        <xdr:cNvPr id="114378" name="Text Box 41">
          <a:extLst>
            <a:ext uri="{FF2B5EF4-FFF2-40B4-BE49-F238E27FC236}">
              <a16:creationId xmlns:a16="http://schemas.microsoft.com/office/drawing/2014/main" id="{CBEA8BE5-B9B8-4692-A5F7-BA46D44917F7}"/>
            </a:ext>
          </a:extLst>
        </xdr:cNvPr>
        <xdr:cNvSpPr txBox="1">
          <a:spLocks noChangeArrowheads="1"/>
        </xdr:cNvSpPr>
      </xdr:nvSpPr>
      <xdr:spPr bwMode="auto">
        <a:xfrm>
          <a:off x="7277100" y="25012650"/>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379" name="Text Box 41">
          <a:extLst>
            <a:ext uri="{FF2B5EF4-FFF2-40B4-BE49-F238E27FC236}">
              <a16:creationId xmlns:a16="http://schemas.microsoft.com/office/drawing/2014/main" id="{CD5449D1-346D-46D9-A07D-7E66D6DB8A90}"/>
            </a:ext>
          </a:extLst>
        </xdr:cNvPr>
        <xdr:cNvSpPr txBox="1">
          <a:spLocks noChangeArrowheads="1"/>
        </xdr:cNvSpPr>
      </xdr:nvSpPr>
      <xdr:spPr bwMode="auto">
        <a:xfrm>
          <a:off x="7277100" y="2604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380" name="Text Box 41">
          <a:extLst>
            <a:ext uri="{FF2B5EF4-FFF2-40B4-BE49-F238E27FC236}">
              <a16:creationId xmlns:a16="http://schemas.microsoft.com/office/drawing/2014/main" id="{36FA64C4-230C-4D87-9A88-211E3A68DCBF}"/>
            </a:ext>
          </a:extLst>
        </xdr:cNvPr>
        <xdr:cNvSpPr txBox="1">
          <a:spLocks noChangeArrowheads="1"/>
        </xdr:cNvSpPr>
      </xdr:nvSpPr>
      <xdr:spPr bwMode="auto">
        <a:xfrm>
          <a:off x="7277100" y="2604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381" name="Text Box 41">
          <a:extLst>
            <a:ext uri="{FF2B5EF4-FFF2-40B4-BE49-F238E27FC236}">
              <a16:creationId xmlns:a16="http://schemas.microsoft.com/office/drawing/2014/main" id="{4A7F1824-4A49-4652-9CAA-496836888973}"/>
            </a:ext>
          </a:extLst>
        </xdr:cNvPr>
        <xdr:cNvSpPr txBox="1">
          <a:spLocks noChangeArrowheads="1"/>
        </xdr:cNvSpPr>
      </xdr:nvSpPr>
      <xdr:spPr bwMode="auto">
        <a:xfrm>
          <a:off x="7277100" y="2604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26</xdr:row>
      <xdr:rowOff>0</xdr:rowOff>
    </xdr:from>
    <xdr:to>
      <xdr:col>4</xdr:col>
      <xdr:colOff>904875</xdr:colOff>
      <xdr:row>26</xdr:row>
      <xdr:rowOff>219075</xdr:rowOff>
    </xdr:to>
    <xdr:sp macro="" textlink="">
      <xdr:nvSpPr>
        <xdr:cNvPr id="114382" name="Text Box 41">
          <a:extLst>
            <a:ext uri="{FF2B5EF4-FFF2-40B4-BE49-F238E27FC236}">
              <a16:creationId xmlns:a16="http://schemas.microsoft.com/office/drawing/2014/main" id="{86B1D403-49CF-4F9F-8817-9A8B04E6B6A8}"/>
            </a:ext>
          </a:extLst>
        </xdr:cNvPr>
        <xdr:cNvSpPr txBox="1">
          <a:spLocks noChangeArrowheads="1"/>
        </xdr:cNvSpPr>
      </xdr:nvSpPr>
      <xdr:spPr bwMode="auto">
        <a:xfrm>
          <a:off x="7277100" y="2604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383" name="Text Box 41">
          <a:extLst>
            <a:ext uri="{FF2B5EF4-FFF2-40B4-BE49-F238E27FC236}">
              <a16:creationId xmlns:a16="http://schemas.microsoft.com/office/drawing/2014/main" id="{A05BE376-1036-4EAA-8476-8859B7D24D30}"/>
            </a:ext>
          </a:extLst>
        </xdr:cNvPr>
        <xdr:cNvSpPr txBox="1">
          <a:spLocks noChangeArrowheads="1"/>
        </xdr:cNvSpPr>
      </xdr:nvSpPr>
      <xdr:spPr bwMode="auto">
        <a:xfrm>
          <a:off x="7277100" y="28794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384" name="Text Box 41">
          <a:extLst>
            <a:ext uri="{FF2B5EF4-FFF2-40B4-BE49-F238E27FC236}">
              <a16:creationId xmlns:a16="http://schemas.microsoft.com/office/drawing/2014/main" id="{61DEE53D-0733-4DDD-86D4-5E915802AFD8}"/>
            </a:ext>
          </a:extLst>
        </xdr:cNvPr>
        <xdr:cNvSpPr txBox="1">
          <a:spLocks noChangeArrowheads="1"/>
        </xdr:cNvSpPr>
      </xdr:nvSpPr>
      <xdr:spPr bwMode="auto">
        <a:xfrm>
          <a:off x="7277100" y="28794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385" name="Text Box 41">
          <a:extLst>
            <a:ext uri="{FF2B5EF4-FFF2-40B4-BE49-F238E27FC236}">
              <a16:creationId xmlns:a16="http://schemas.microsoft.com/office/drawing/2014/main" id="{3493E3A1-FA37-4F34-BB9A-7390E96875B6}"/>
            </a:ext>
          </a:extLst>
        </xdr:cNvPr>
        <xdr:cNvSpPr txBox="1">
          <a:spLocks noChangeArrowheads="1"/>
        </xdr:cNvSpPr>
      </xdr:nvSpPr>
      <xdr:spPr bwMode="auto">
        <a:xfrm>
          <a:off x="7277100" y="28794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29</xdr:row>
      <xdr:rowOff>0</xdr:rowOff>
    </xdr:from>
    <xdr:to>
      <xdr:col>4</xdr:col>
      <xdr:colOff>904875</xdr:colOff>
      <xdr:row>29</xdr:row>
      <xdr:rowOff>219075</xdr:rowOff>
    </xdr:to>
    <xdr:sp macro="" textlink="">
      <xdr:nvSpPr>
        <xdr:cNvPr id="114386" name="Text Box 41">
          <a:extLst>
            <a:ext uri="{FF2B5EF4-FFF2-40B4-BE49-F238E27FC236}">
              <a16:creationId xmlns:a16="http://schemas.microsoft.com/office/drawing/2014/main" id="{D37A59CB-96CA-4839-8B57-CCB173B801FC}"/>
            </a:ext>
          </a:extLst>
        </xdr:cNvPr>
        <xdr:cNvSpPr txBox="1">
          <a:spLocks noChangeArrowheads="1"/>
        </xdr:cNvSpPr>
      </xdr:nvSpPr>
      <xdr:spPr bwMode="auto">
        <a:xfrm>
          <a:off x="7277100" y="287940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219075</xdr:rowOff>
    </xdr:to>
    <xdr:sp macro="" textlink="">
      <xdr:nvSpPr>
        <xdr:cNvPr id="114387" name="Text Box 41">
          <a:extLst>
            <a:ext uri="{FF2B5EF4-FFF2-40B4-BE49-F238E27FC236}">
              <a16:creationId xmlns:a16="http://schemas.microsoft.com/office/drawing/2014/main" id="{85F1D953-6E42-4C0B-9656-8616D2A55115}"/>
            </a:ext>
          </a:extLst>
        </xdr:cNvPr>
        <xdr:cNvSpPr txBox="1">
          <a:spLocks noChangeArrowheads="1"/>
        </xdr:cNvSpPr>
      </xdr:nvSpPr>
      <xdr:spPr bwMode="auto">
        <a:xfrm>
          <a:off x="7277100" y="310419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219075</xdr:rowOff>
    </xdr:to>
    <xdr:sp macro="" textlink="">
      <xdr:nvSpPr>
        <xdr:cNvPr id="114388" name="Text Box 41">
          <a:extLst>
            <a:ext uri="{FF2B5EF4-FFF2-40B4-BE49-F238E27FC236}">
              <a16:creationId xmlns:a16="http://schemas.microsoft.com/office/drawing/2014/main" id="{C451784C-835A-4EE6-ABAA-4A66DF8C60D4}"/>
            </a:ext>
          </a:extLst>
        </xdr:cNvPr>
        <xdr:cNvSpPr txBox="1">
          <a:spLocks noChangeArrowheads="1"/>
        </xdr:cNvSpPr>
      </xdr:nvSpPr>
      <xdr:spPr bwMode="auto">
        <a:xfrm>
          <a:off x="7277100" y="310419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219075</xdr:rowOff>
    </xdr:to>
    <xdr:sp macro="" textlink="">
      <xdr:nvSpPr>
        <xdr:cNvPr id="114389" name="Text Box 41">
          <a:extLst>
            <a:ext uri="{FF2B5EF4-FFF2-40B4-BE49-F238E27FC236}">
              <a16:creationId xmlns:a16="http://schemas.microsoft.com/office/drawing/2014/main" id="{6E200FCC-144F-4BC1-B561-831D3F134E41}"/>
            </a:ext>
          </a:extLst>
        </xdr:cNvPr>
        <xdr:cNvSpPr txBox="1">
          <a:spLocks noChangeArrowheads="1"/>
        </xdr:cNvSpPr>
      </xdr:nvSpPr>
      <xdr:spPr bwMode="auto">
        <a:xfrm>
          <a:off x="7277100" y="310419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31</xdr:row>
      <xdr:rowOff>0</xdr:rowOff>
    </xdr:from>
    <xdr:to>
      <xdr:col>4</xdr:col>
      <xdr:colOff>904875</xdr:colOff>
      <xdr:row>31</xdr:row>
      <xdr:rowOff>219075</xdr:rowOff>
    </xdr:to>
    <xdr:sp macro="" textlink="">
      <xdr:nvSpPr>
        <xdr:cNvPr id="114390" name="Text Box 41">
          <a:extLst>
            <a:ext uri="{FF2B5EF4-FFF2-40B4-BE49-F238E27FC236}">
              <a16:creationId xmlns:a16="http://schemas.microsoft.com/office/drawing/2014/main" id="{BC7A109D-0055-4C32-8E6B-9F1838877500}"/>
            </a:ext>
          </a:extLst>
        </xdr:cNvPr>
        <xdr:cNvSpPr txBox="1">
          <a:spLocks noChangeArrowheads="1"/>
        </xdr:cNvSpPr>
      </xdr:nvSpPr>
      <xdr:spPr bwMode="auto">
        <a:xfrm>
          <a:off x="7277100" y="3104197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219075</xdr:rowOff>
    </xdr:to>
    <xdr:sp macro="" textlink="">
      <xdr:nvSpPr>
        <xdr:cNvPr id="114391" name="Text Box 41">
          <a:extLst>
            <a:ext uri="{FF2B5EF4-FFF2-40B4-BE49-F238E27FC236}">
              <a16:creationId xmlns:a16="http://schemas.microsoft.com/office/drawing/2014/main" id="{5B9CC07C-856B-496E-9F53-9A55A54901D8}"/>
            </a:ext>
          </a:extLst>
        </xdr:cNvPr>
        <xdr:cNvSpPr txBox="1">
          <a:spLocks noChangeArrowheads="1"/>
        </xdr:cNvSpPr>
      </xdr:nvSpPr>
      <xdr:spPr bwMode="auto">
        <a:xfrm>
          <a:off x="7277100" y="3366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219075</xdr:rowOff>
    </xdr:to>
    <xdr:sp macro="" textlink="">
      <xdr:nvSpPr>
        <xdr:cNvPr id="114392" name="Text Box 41">
          <a:extLst>
            <a:ext uri="{FF2B5EF4-FFF2-40B4-BE49-F238E27FC236}">
              <a16:creationId xmlns:a16="http://schemas.microsoft.com/office/drawing/2014/main" id="{EEA95C42-0C00-4DAA-A66A-577FAD6A346C}"/>
            </a:ext>
          </a:extLst>
        </xdr:cNvPr>
        <xdr:cNvSpPr txBox="1">
          <a:spLocks noChangeArrowheads="1"/>
        </xdr:cNvSpPr>
      </xdr:nvSpPr>
      <xdr:spPr bwMode="auto">
        <a:xfrm>
          <a:off x="7277100" y="3366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219075</xdr:rowOff>
    </xdr:to>
    <xdr:sp macro="" textlink="">
      <xdr:nvSpPr>
        <xdr:cNvPr id="114393" name="Text Box 41">
          <a:extLst>
            <a:ext uri="{FF2B5EF4-FFF2-40B4-BE49-F238E27FC236}">
              <a16:creationId xmlns:a16="http://schemas.microsoft.com/office/drawing/2014/main" id="{7C49E58A-AE6D-4B3E-8652-8A24F2768F93}"/>
            </a:ext>
          </a:extLst>
        </xdr:cNvPr>
        <xdr:cNvSpPr txBox="1">
          <a:spLocks noChangeArrowheads="1"/>
        </xdr:cNvSpPr>
      </xdr:nvSpPr>
      <xdr:spPr bwMode="auto">
        <a:xfrm>
          <a:off x="7277100" y="3366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36</xdr:row>
      <xdr:rowOff>0</xdr:rowOff>
    </xdr:from>
    <xdr:to>
      <xdr:col>4</xdr:col>
      <xdr:colOff>904875</xdr:colOff>
      <xdr:row>36</xdr:row>
      <xdr:rowOff>219075</xdr:rowOff>
    </xdr:to>
    <xdr:sp macro="" textlink="">
      <xdr:nvSpPr>
        <xdr:cNvPr id="114394" name="Text Box 41">
          <a:extLst>
            <a:ext uri="{FF2B5EF4-FFF2-40B4-BE49-F238E27FC236}">
              <a16:creationId xmlns:a16="http://schemas.microsoft.com/office/drawing/2014/main" id="{2CCA3819-F44A-467C-895E-2D0A405D6D67}"/>
            </a:ext>
          </a:extLst>
        </xdr:cNvPr>
        <xdr:cNvSpPr txBox="1">
          <a:spLocks noChangeArrowheads="1"/>
        </xdr:cNvSpPr>
      </xdr:nvSpPr>
      <xdr:spPr bwMode="auto">
        <a:xfrm>
          <a:off x="7277100" y="336613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395" name="Text Box 41">
          <a:extLst>
            <a:ext uri="{FF2B5EF4-FFF2-40B4-BE49-F238E27FC236}">
              <a16:creationId xmlns:a16="http://schemas.microsoft.com/office/drawing/2014/main" id="{175E6C52-C5E2-4EBF-AE91-F80D718D0EE3}"/>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396" name="Text Box 41">
          <a:extLst>
            <a:ext uri="{FF2B5EF4-FFF2-40B4-BE49-F238E27FC236}">
              <a16:creationId xmlns:a16="http://schemas.microsoft.com/office/drawing/2014/main" id="{1ED17593-AAA1-4C3E-8FAB-CE01EC7E2589}"/>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397" name="Text Box 41">
          <a:extLst>
            <a:ext uri="{FF2B5EF4-FFF2-40B4-BE49-F238E27FC236}">
              <a16:creationId xmlns:a16="http://schemas.microsoft.com/office/drawing/2014/main" id="{73107735-3238-4140-8F53-9A04C1142A22}"/>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39</xdr:row>
      <xdr:rowOff>0</xdr:rowOff>
    </xdr:from>
    <xdr:to>
      <xdr:col>4</xdr:col>
      <xdr:colOff>904875</xdr:colOff>
      <xdr:row>39</xdr:row>
      <xdr:rowOff>190500</xdr:rowOff>
    </xdr:to>
    <xdr:sp macro="" textlink="">
      <xdr:nvSpPr>
        <xdr:cNvPr id="114398" name="Text Box 41">
          <a:extLst>
            <a:ext uri="{FF2B5EF4-FFF2-40B4-BE49-F238E27FC236}">
              <a16:creationId xmlns:a16="http://schemas.microsoft.com/office/drawing/2014/main" id="{9A5E6E74-F99D-4F45-BE9B-BA8E526D2230}"/>
            </a:ext>
          </a:extLst>
        </xdr:cNvPr>
        <xdr:cNvSpPr txBox="1">
          <a:spLocks noChangeArrowheads="1"/>
        </xdr:cNvSpPr>
      </xdr:nvSpPr>
      <xdr:spPr bwMode="auto">
        <a:xfrm>
          <a:off x="7277100" y="3456622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219075</xdr:rowOff>
    </xdr:to>
    <xdr:sp macro="" textlink="">
      <xdr:nvSpPr>
        <xdr:cNvPr id="114399" name="Text Box 41">
          <a:extLst>
            <a:ext uri="{FF2B5EF4-FFF2-40B4-BE49-F238E27FC236}">
              <a16:creationId xmlns:a16="http://schemas.microsoft.com/office/drawing/2014/main" id="{D066847A-6DBF-4600-8F67-2A82F1512AC3}"/>
            </a:ext>
          </a:extLst>
        </xdr:cNvPr>
        <xdr:cNvSpPr txBox="1">
          <a:spLocks noChangeArrowheads="1"/>
        </xdr:cNvSpPr>
      </xdr:nvSpPr>
      <xdr:spPr bwMode="auto">
        <a:xfrm>
          <a:off x="7277100" y="37652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219075</xdr:rowOff>
    </xdr:to>
    <xdr:sp macro="" textlink="">
      <xdr:nvSpPr>
        <xdr:cNvPr id="114400" name="Text Box 41">
          <a:extLst>
            <a:ext uri="{FF2B5EF4-FFF2-40B4-BE49-F238E27FC236}">
              <a16:creationId xmlns:a16="http://schemas.microsoft.com/office/drawing/2014/main" id="{62BAEF22-324F-48B8-BE63-21E253CD7DF0}"/>
            </a:ext>
          </a:extLst>
        </xdr:cNvPr>
        <xdr:cNvSpPr txBox="1">
          <a:spLocks noChangeArrowheads="1"/>
        </xdr:cNvSpPr>
      </xdr:nvSpPr>
      <xdr:spPr bwMode="auto">
        <a:xfrm>
          <a:off x="7277100" y="37652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219075</xdr:rowOff>
    </xdr:to>
    <xdr:sp macro="" textlink="">
      <xdr:nvSpPr>
        <xdr:cNvPr id="114401" name="Text Box 41">
          <a:extLst>
            <a:ext uri="{FF2B5EF4-FFF2-40B4-BE49-F238E27FC236}">
              <a16:creationId xmlns:a16="http://schemas.microsoft.com/office/drawing/2014/main" id="{AA9C5D41-F790-43E0-928D-2A22A92AB994}"/>
            </a:ext>
          </a:extLst>
        </xdr:cNvPr>
        <xdr:cNvSpPr txBox="1">
          <a:spLocks noChangeArrowheads="1"/>
        </xdr:cNvSpPr>
      </xdr:nvSpPr>
      <xdr:spPr bwMode="auto">
        <a:xfrm>
          <a:off x="7277100" y="37652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41</xdr:row>
      <xdr:rowOff>0</xdr:rowOff>
    </xdr:from>
    <xdr:to>
      <xdr:col>4</xdr:col>
      <xdr:colOff>904875</xdr:colOff>
      <xdr:row>41</xdr:row>
      <xdr:rowOff>219075</xdr:rowOff>
    </xdr:to>
    <xdr:sp macro="" textlink="">
      <xdr:nvSpPr>
        <xdr:cNvPr id="114402" name="Text Box 41">
          <a:extLst>
            <a:ext uri="{FF2B5EF4-FFF2-40B4-BE49-F238E27FC236}">
              <a16:creationId xmlns:a16="http://schemas.microsoft.com/office/drawing/2014/main" id="{72B3E0F0-EDB6-470D-B0C9-FD7BC916F229}"/>
            </a:ext>
          </a:extLst>
        </xdr:cNvPr>
        <xdr:cNvSpPr txBox="1">
          <a:spLocks noChangeArrowheads="1"/>
        </xdr:cNvSpPr>
      </xdr:nvSpPr>
      <xdr:spPr bwMode="auto">
        <a:xfrm>
          <a:off x="7277100" y="376523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219075</xdr:rowOff>
    </xdr:to>
    <xdr:sp macro="" textlink="">
      <xdr:nvSpPr>
        <xdr:cNvPr id="114403" name="Text Box 41">
          <a:extLst>
            <a:ext uri="{FF2B5EF4-FFF2-40B4-BE49-F238E27FC236}">
              <a16:creationId xmlns:a16="http://schemas.microsoft.com/office/drawing/2014/main" id="{4A0B6F98-0DE7-4A64-8600-46A1026C6DCD}"/>
            </a:ext>
          </a:extLst>
        </xdr:cNvPr>
        <xdr:cNvSpPr txBox="1">
          <a:spLocks noChangeArrowheads="1"/>
        </xdr:cNvSpPr>
      </xdr:nvSpPr>
      <xdr:spPr bwMode="auto">
        <a:xfrm>
          <a:off x="7277100" y="405479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219075</xdr:rowOff>
    </xdr:to>
    <xdr:sp macro="" textlink="">
      <xdr:nvSpPr>
        <xdr:cNvPr id="114404" name="Text Box 41">
          <a:extLst>
            <a:ext uri="{FF2B5EF4-FFF2-40B4-BE49-F238E27FC236}">
              <a16:creationId xmlns:a16="http://schemas.microsoft.com/office/drawing/2014/main" id="{AFEB3F9D-1093-474F-9A2F-FFBD5DA47D6C}"/>
            </a:ext>
          </a:extLst>
        </xdr:cNvPr>
        <xdr:cNvSpPr txBox="1">
          <a:spLocks noChangeArrowheads="1"/>
        </xdr:cNvSpPr>
      </xdr:nvSpPr>
      <xdr:spPr bwMode="auto">
        <a:xfrm>
          <a:off x="7277100" y="405479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219075</xdr:rowOff>
    </xdr:to>
    <xdr:sp macro="" textlink="">
      <xdr:nvSpPr>
        <xdr:cNvPr id="114405" name="Text Box 41">
          <a:extLst>
            <a:ext uri="{FF2B5EF4-FFF2-40B4-BE49-F238E27FC236}">
              <a16:creationId xmlns:a16="http://schemas.microsoft.com/office/drawing/2014/main" id="{C6801010-DBFE-442D-A819-7B28BF75E129}"/>
            </a:ext>
          </a:extLst>
        </xdr:cNvPr>
        <xdr:cNvSpPr txBox="1">
          <a:spLocks noChangeArrowheads="1"/>
        </xdr:cNvSpPr>
      </xdr:nvSpPr>
      <xdr:spPr bwMode="auto">
        <a:xfrm>
          <a:off x="7277100" y="405479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44</xdr:row>
      <xdr:rowOff>0</xdr:rowOff>
    </xdr:from>
    <xdr:to>
      <xdr:col>4</xdr:col>
      <xdr:colOff>904875</xdr:colOff>
      <xdr:row>44</xdr:row>
      <xdr:rowOff>219075</xdr:rowOff>
    </xdr:to>
    <xdr:sp macro="" textlink="">
      <xdr:nvSpPr>
        <xdr:cNvPr id="114406" name="Text Box 41">
          <a:extLst>
            <a:ext uri="{FF2B5EF4-FFF2-40B4-BE49-F238E27FC236}">
              <a16:creationId xmlns:a16="http://schemas.microsoft.com/office/drawing/2014/main" id="{8AF49714-8916-47F4-8F6F-555A95D35906}"/>
            </a:ext>
          </a:extLst>
        </xdr:cNvPr>
        <xdr:cNvSpPr txBox="1">
          <a:spLocks noChangeArrowheads="1"/>
        </xdr:cNvSpPr>
      </xdr:nvSpPr>
      <xdr:spPr bwMode="auto">
        <a:xfrm>
          <a:off x="7277100" y="405479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228600</xdr:rowOff>
    </xdr:to>
    <xdr:sp macro="" textlink="">
      <xdr:nvSpPr>
        <xdr:cNvPr id="114407" name="Text Box 41">
          <a:extLst>
            <a:ext uri="{FF2B5EF4-FFF2-40B4-BE49-F238E27FC236}">
              <a16:creationId xmlns:a16="http://schemas.microsoft.com/office/drawing/2014/main" id="{D1EA52AB-7FA9-4C80-92F9-76ABF50B77D7}"/>
            </a:ext>
          </a:extLst>
        </xdr:cNvPr>
        <xdr:cNvSpPr txBox="1">
          <a:spLocks noChangeArrowheads="1"/>
        </xdr:cNvSpPr>
      </xdr:nvSpPr>
      <xdr:spPr bwMode="auto">
        <a:xfrm>
          <a:off x="7277100" y="427577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228600</xdr:rowOff>
    </xdr:to>
    <xdr:sp macro="" textlink="">
      <xdr:nvSpPr>
        <xdr:cNvPr id="114408" name="Text Box 41">
          <a:extLst>
            <a:ext uri="{FF2B5EF4-FFF2-40B4-BE49-F238E27FC236}">
              <a16:creationId xmlns:a16="http://schemas.microsoft.com/office/drawing/2014/main" id="{4B12E2A8-7DF6-4BCE-970B-CFB98665BAAE}"/>
            </a:ext>
          </a:extLst>
        </xdr:cNvPr>
        <xdr:cNvSpPr txBox="1">
          <a:spLocks noChangeArrowheads="1"/>
        </xdr:cNvSpPr>
      </xdr:nvSpPr>
      <xdr:spPr bwMode="auto">
        <a:xfrm>
          <a:off x="7277100" y="427577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228600</xdr:rowOff>
    </xdr:to>
    <xdr:sp macro="" textlink="">
      <xdr:nvSpPr>
        <xdr:cNvPr id="114409" name="Text Box 41">
          <a:extLst>
            <a:ext uri="{FF2B5EF4-FFF2-40B4-BE49-F238E27FC236}">
              <a16:creationId xmlns:a16="http://schemas.microsoft.com/office/drawing/2014/main" id="{01BFA304-2A3F-4385-9A9A-91E1B3EB3E25}"/>
            </a:ext>
          </a:extLst>
        </xdr:cNvPr>
        <xdr:cNvSpPr txBox="1">
          <a:spLocks noChangeArrowheads="1"/>
        </xdr:cNvSpPr>
      </xdr:nvSpPr>
      <xdr:spPr bwMode="auto">
        <a:xfrm>
          <a:off x="7277100" y="427577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47</xdr:row>
      <xdr:rowOff>0</xdr:rowOff>
    </xdr:from>
    <xdr:to>
      <xdr:col>4</xdr:col>
      <xdr:colOff>904875</xdr:colOff>
      <xdr:row>47</xdr:row>
      <xdr:rowOff>228600</xdr:rowOff>
    </xdr:to>
    <xdr:sp macro="" textlink="">
      <xdr:nvSpPr>
        <xdr:cNvPr id="114410" name="Text Box 41">
          <a:extLst>
            <a:ext uri="{FF2B5EF4-FFF2-40B4-BE49-F238E27FC236}">
              <a16:creationId xmlns:a16="http://schemas.microsoft.com/office/drawing/2014/main" id="{65B37CD3-EBE8-4A87-8803-09F35A4EAC6A}"/>
            </a:ext>
          </a:extLst>
        </xdr:cNvPr>
        <xdr:cNvSpPr txBox="1">
          <a:spLocks noChangeArrowheads="1"/>
        </xdr:cNvSpPr>
      </xdr:nvSpPr>
      <xdr:spPr bwMode="auto">
        <a:xfrm>
          <a:off x="7277100" y="4275772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49</xdr:row>
      <xdr:rowOff>219075</xdr:rowOff>
    </xdr:to>
    <xdr:sp macro="" textlink="">
      <xdr:nvSpPr>
        <xdr:cNvPr id="114411" name="Text Box 41">
          <a:extLst>
            <a:ext uri="{FF2B5EF4-FFF2-40B4-BE49-F238E27FC236}">
              <a16:creationId xmlns:a16="http://schemas.microsoft.com/office/drawing/2014/main" id="{478C34FE-29EB-463E-A45C-B96BC1145A5F}"/>
            </a:ext>
          </a:extLst>
        </xdr:cNvPr>
        <xdr:cNvSpPr txBox="1">
          <a:spLocks noChangeArrowheads="1"/>
        </xdr:cNvSpPr>
      </xdr:nvSpPr>
      <xdr:spPr bwMode="auto">
        <a:xfrm>
          <a:off x="7277100" y="456152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49</xdr:row>
      <xdr:rowOff>219075</xdr:rowOff>
    </xdr:to>
    <xdr:sp macro="" textlink="">
      <xdr:nvSpPr>
        <xdr:cNvPr id="114412" name="Text Box 41">
          <a:extLst>
            <a:ext uri="{FF2B5EF4-FFF2-40B4-BE49-F238E27FC236}">
              <a16:creationId xmlns:a16="http://schemas.microsoft.com/office/drawing/2014/main" id="{9F98B62B-0A84-4508-8401-3A0515BE528D}"/>
            </a:ext>
          </a:extLst>
        </xdr:cNvPr>
        <xdr:cNvSpPr txBox="1">
          <a:spLocks noChangeArrowheads="1"/>
        </xdr:cNvSpPr>
      </xdr:nvSpPr>
      <xdr:spPr bwMode="auto">
        <a:xfrm>
          <a:off x="7277100" y="456152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49</xdr:row>
      <xdr:rowOff>219075</xdr:rowOff>
    </xdr:to>
    <xdr:sp macro="" textlink="">
      <xdr:nvSpPr>
        <xdr:cNvPr id="114413" name="Text Box 41">
          <a:extLst>
            <a:ext uri="{FF2B5EF4-FFF2-40B4-BE49-F238E27FC236}">
              <a16:creationId xmlns:a16="http://schemas.microsoft.com/office/drawing/2014/main" id="{0C9107CA-A7C5-42A5-843A-6EC1BB425A99}"/>
            </a:ext>
          </a:extLst>
        </xdr:cNvPr>
        <xdr:cNvSpPr txBox="1">
          <a:spLocks noChangeArrowheads="1"/>
        </xdr:cNvSpPr>
      </xdr:nvSpPr>
      <xdr:spPr bwMode="auto">
        <a:xfrm>
          <a:off x="7277100" y="456152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49</xdr:row>
      <xdr:rowOff>0</xdr:rowOff>
    </xdr:from>
    <xdr:to>
      <xdr:col>4</xdr:col>
      <xdr:colOff>904875</xdr:colOff>
      <xdr:row>49</xdr:row>
      <xdr:rowOff>219075</xdr:rowOff>
    </xdr:to>
    <xdr:sp macro="" textlink="">
      <xdr:nvSpPr>
        <xdr:cNvPr id="114414" name="Text Box 41">
          <a:extLst>
            <a:ext uri="{FF2B5EF4-FFF2-40B4-BE49-F238E27FC236}">
              <a16:creationId xmlns:a16="http://schemas.microsoft.com/office/drawing/2014/main" id="{CF3DFF9C-32C0-4E2D-8301-C0F964F6F132}"/>
            </a:ext>
          </a:extLst>
        </xdr:cNvPr>
        <xdr:cNvSpPr txBox="1">
          <a:spLocks noChangeArrowheads="1"/>
        </xdr:cNvSpPr>
      </xdr:nvSpPr>
      <xdr:spPr bwMode="auto">
        <a:xfrm>
          <a:off x="7277100" y="456152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219075</xdr:rowOff>
    </xdr:to>
    <xdr:sp macro="" textlink="">
      <xdr:nvSpPr>
        <xdr:cNvPr id="114415" name="Text Box 41">
          <a:extLst>
            <a:ext uri="{FF2B5EF4-FFF2-40B4-BE49-F238E27FC236}">
              <a16:creationId xmlns:a16="http://schemas.microsoft.com/office/drawing/2014/main" id="{EC970B49-68BA-4ADF-A121-26C5CF3AF05B}"/>
            </a:ext>
          </a:extLst>
        </xdr:cNvPr>
        <xdr:cNvSpPr txBox="1">
          <a:spLocks noChangeArrowheads="1"/>
        </xdr:cNvSpPr>
      </xdr:nvSpPr>
      <xdr:spPr bwMode="auto">
        <a:xfrm>
          <a:off x="7277100" y="46834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219075</xdr:rowOff>
    </xdr:to>
    <xdr:sp macro="" textlink="">
      <xdr:nvSpPr>
        <xdr:cNvPr id="114416" name="Text Box 41">
          <a:extLst>
            <a:ext uri="{FF2B5EF4-FFF2-40B4-BE49-F238E27FC236}">
              <a16:creationId xmlns:a16="http://schemas.microsoft.com/office/drawing/2014/main" id="{22909753-6944-410C-B40C-D104468FE753}"/>
            </a:ext>
          </a:extLst>
        </xdr:cNvPr>
        <xdr:cNvSpPr txBox="1">
          <a:spLocks noChangeArrowheads="1"/>
        </xdr:cNvSpPr>
      </xdr:nvSpPr>
      <xdr:spPr bwMode="auto">
        <a:xfrm>
          <a:off x="7277100" y="46834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51</xdr:row>
      <xdr:rowOff>0</xdr:rowOff>
    </xdr:from>
    <xdr:to>
      <xdr:col>4</xdr:col>
      <xdr:colOff>904875</xdr:colOff>
      <xdr:row>51</xdr:row>
      <xdr:rowOff>219075</xdr:rowOff>
    </xdr:to>
    <xdr:sp macro="" textlink="">
      <xdr:nvSpPr>
        <xdr:cNvPr id="114417" name="Text Box 41">
          <a:extLst>
            <a:ext uri="{FF2B5EF4-FFF2-40B4-BE49-F238E27FC236}">
              <a16:creationId xmlns:a16="http://schemas.microsoft.com/office/drawing/2014/main" id="{9558DC11-AD3D-4AF8-966B-D725E611FE20}"/>
            </a:ext>
          </a:extLst>
        </xdr:cNvPr>
        <xdr:cNvSpPr txBox="1">
          <a:spLocks noChangeArrowheads="1"/>
        </xdr:cNvSpPr>
      </xdr:nvSpPr>
      <xdr:spPr bwMode="auto">
        <a:xfrm>
          <a:off x="7277100" y="46834425"/>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104775</xdr:colOff>
      <xdr:row>52</xdr:row>
      <xdr:rowOff>0</xdr:rowOff>
    </xdr:from>
    <xdr:to>
      <xdr:col>4</xdr:col>
      <xdr:colOff>209550</xdr:colOff>
      <xdr:row>52</xdr:row>
      <xdr:rowOff>219075</xdr:rowOff>
    </xdr:to>
    <xdr:sp macro="" textlink="">
      <xdr:nvSpPr>
        <xdr:cNvPr id="114418" name="Text Box 41">
          <a:extLst>
            <a:ext uri="{FF2B5EF4-FFF2-40B4-BE49-F238E27FC236}">
              <a16:creationId xmlns:a16="http://schemas.microsoft.com/office/drawing/2014/main" id="{89BA6DC7-B598-4723-84F5-F817975B1D6A}"/>
            </a:ext>
          </a:extLst>
        </xdr:cNvPr>
        <xdr:cNvSpPr txBox="1">
          <a:spLocks noChangeArrowheads="1"/>
        </xdr:cNvSpPr>
      </xdr:nvSpPr>
      <xdr:spPr bwMode="auto">
        <a:xfrm>
          <a:off x="6581775"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419" name="Text Box 41">
          <a:extLst>
            <a:ext uri="{FF2B5EF4-FFF2-40B4-BE49-F238E27FC236}">
              <a16:creationId xmlns:a16="http://schemas.microsoft.com/office/drawing/2014/main" id="{5B14F28E-4CEA-4922-8C72-C86612D20A56}"/>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420" name="Text Box 41">
          <a:extLst>
            <a:ext uri="{FF2B5EF4-FFF2-40B4-BE49-F238E27FC236}">
              <a16:creationId xmlns:a16="http://schemas.microsoft.com/office/drawing/2014/main" id="{2A4AEAB9-282F-4D91-A803-54389E4B2052}"/>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421" name="Text Box 41">
          <a:extLst>
            <a:ext uri="{FF2B5EF4-FFF2-40B4-BE49-F238E27FC236}">
              <a16:creationId xmlns:a16="http://schemas.microsoft.com/office/drawing/2014/main" id="{8FC7FD66-1A17-461F-86EA-B79A28914A32}"/>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52</xdr:row>
      <xdr:rowOff>0</xdr:rowOff>
    </xdr:from>
    <xdr:to>
      <xdr:col>4</xdr:col>
      <xdr:colOff>904875</xdr:colOff>
      <xdr:row>52</xdr:row>
      <xdr:rowOff>219075</xdr:rowOff>
    </xdr:to>
    <xdr:sp macro="" textlink="">
      <xdr:nvSpPr>
        <xdr:cNvPr id="114422" name="Text Box 41">
          <a:extLst>
            <a:ext uri="{FF2B5EF4-FFF2-40B4-BE49-F238E27FC236}">
              <a16:creationId xmlns:a16="http://schemas.microsoft.com/office/drawing/2014/main" id="{F765A6E4-4B18-4F39-9780-CF437DBE5242}"/>
            </a:ext>
          </a:extLst>
        </xdr:cNvPr>
        <xdr:cNvSpPr txBox="1">
          <a:spLocks noChangeArrowheads="1"/>
        </xdr:cNvSpPr>
      </xdr:nvSpPr>
      <xdr:spPr bwMode="auto">
        <a:xfrm>
          <a:off x="7277100" y="482727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23" name="Text Box 41">
          <a:extLst>
            <a:ext uri="{FF2B5EF4-FFF2-40B4-BE49-F238E27FC236}">
              <a16:creationId xmlns:a16="http://schemas.microsoft.com/office/drawing/2014/main" id="{9D1092C6-BF4A-4345-A04E-FBC75D72AD04}"/>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24" name="Text Box 41">
          <a:extLst>
            <a:ext uri="{FF2B5EF4-FFF2-40B4-BE49-F238E27FC236}">
              <a16:creationId xmlns:a16="http://schemas.microsoft.com/office/drawing/2014/main" id="{B220ED01-7256-4137-B354-F5A4A6607B7F}"/>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25" name="Text Box 41">
          <a:extLst>
            <a:ext uri="{FF2B5EF4-FFF2-40B4-BE49-F238E27FC236}">
              <a16:creationId xmlns:a16="http://schemas.microsoft.com/office/drawing/2014/main" id="{80860791-878B-45FF-9747-47D2AA783B02}"/>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426" name="Text Box 41">
          <a:extLst>
            <a:ext uri="{FF2B5EF4-FFF2-40B4-BE49-F238E27FC236}">
              <a16:creationId xmlns:a16="http://schemas.microsoft.com/office/drawing/2014/main" id="{F3CA04F0-734D-477F-AF1E-2EB89B181624}"/>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209550</xdr:rowOff>
    </xdr:to>
    <xdr:sp macro="" textlink="">
      <xdr:nvSpPr>
        <xdr:cNvPr id="114427" name="Text Box 41">
          <a:extLst>
            <a:ext uri="{FF2B5EF4-FFF2-40B4-BE49-F238E27FC236}">
              <a16:creationId xmlns:a16="http://schemas.microsoft.com/office/drawing/2014/main" id="{F1F504F2-C566-4ABB-9411-0B2AF8A272B3}"/>
            </a:ext>
          </a:extLst>
        </xdr:cNvPr>
        <xdr:cNvSpPr txBox="1">
          <a:spLocks noChangeArrowheads="1"/>
        </xdr:cNvSpPr>
      </xdr:nvSpPr>
      <xdr:spPr bwMode="auto">
        <a:xfrm>
          <a:off x="7277100" y="576929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209550</xdr:rowOff>
    </xdr:to>
    <xdr:sp macro="" textlink="">
      <xdr:nvSpPr>
        <xdr:cNvPr id="114428" name="Text Box 41">
          <a:extLst>
            <a:ext uri="{FF2B5EF4-FFF2-40B4-BE49-F238E27FC236}">
              <a16:creationId xmlns:a16="http://schemas.microsoft.com/office/drawing/2014/main" id="{F6E6A6FC-4905-4F3A-9CCD-4F6F24F46F01}"/>
            </a:ext>
          </a:extLst>
        </xdr:cNvPr>
        <xdr:cNvSpPr txBox="1">
          <a:spLocks noChangeArrowheads="1"/>
        </xdr:cNvSpPr>
      </xdr:nvSpPr>
      <xdr:spPr bwMode="auto">
        <a:xfrm>
          <a:off x="7277100" y="576929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209550</xdr:rowOff>
    </xdr:to>
    <xdr:sp macro="" textlink="">
      <xdr:nvSpPr>
        <xdr:cNvPr id="114429" name="Text Box 41">
          <a:extLst>
            <a:ext uri="{FF2B5EF4-FFF2-40B4-BE49-F238E27FC236}">
              <a16:creationId xmlns:a16="http://schemas.microsoft.com/office/drawing/2014/main" id="{FCC001B6-982F-4C63-94C1-BDDC6146197D}"/>
            </a:ext>
          </a:extLst>
        </xdr:cNvPr>
        <xdr:cNvSpPr txBox="1">
          <a:spLocks noChangeArrowheads="1"/>
        </xdr:cNvSpPr>
      </xdr:nvSpPr>
      <xdr:spPr bwMode="auto">
        <a:xfrm>
          <a:off x="7277100" y="576929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62</xdr:row>
      <xdr:rowOff>0</xdr:rowOff>
    </xdr:from>
    <xdr:to>
      <xdr:col>4</xdr:col>
      <xdr:colOff>904875</xdr:colOff>
      <xdr:row>62</xdr:row>
      <xdr:rowOff>209550</xdr:rowOff>
    </xdr:to>
    <xdr:sp macro="" textlink="">
      <xdr:nvSpPr>
        <xdr:cNvPr id="114430" name="Text Box 41">
          <a:extLst>
            <a:ext uri="{FF2B5EF4-FFF2-40B4-BE49-F238E27FC236}">
              <a16:creationId xmlns:a16="http://schemas.microsoft.com/office/drawing/2014/main" id="{6C461652-4EA6-4F45-AD0C-002693E38D3B}"/>
            </a:ext>
          </a:extLst>
        </xdr:cNvPr>
        <xdr:cNvSpPr txBox="1">
          <a:spLocks noChangeArrowheads="1"/>
        </xdr:cNvSpPr>
      </xdr:nvSpPr>
      <xdr:spPr bwMode="auto">
        <a:xfrm>
          <a:off x="7277100" y="5769292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1" name="Text Box 41">
          <a:extLst>
            <a:ext uri="{FF2B5EF4-FFF2-40B4-BE49-F238E27FC236}">
              <a16:creationId xmlns:a16="http://schemas.microsoft.com/office/drawing/2014/main" id="{F07EDD3C-9565-428A-AF85-1613AB02C92A}"/>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2" name="Text Box 41">
          <a:extLst>
            <a:ext uri="{FF2B5EF4-FFF2-40B4-BE49-F238E27FC236}">
              <a16:creationId xmlns:a16="http://schemas.microsoft.com/office/drawing/2014/main" id="{6EFA7982-FC0A-4EFB-9379-4A4686F8AA20}"/>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3" name="Text Box 41">
          <a:extLst>
            <a:ext uri="{FF2B5EF4-FFF2-40B4-BE49-F238E27FC236}">
              <a16:creationId xmlns:a16="http://schemas.microsoft.com/office/drawing/2014/main" id="{E30A8443-B13B-48AA-A101-4771CFB77C7A}"/>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4" name="Text Box 41">
          <a:extLst>
            <a:ext uri="{FF2B5EF4-FFF2-40B4-BE49-F238E27FC236}">
              <a16:creationId xmlns:a16="http://schemas.microsoft.com/office/drawing/2014/main" id="{F18C4EFA-5165-4AAD-A6CE-55A0E6741C73}"/>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5" name="Text Box 41">
          <a:extLst>
            <a:ext uri="{FF2B5EF4-FFF2-40B4-BE49-F238E27FC236}">
              <a16:creationId xmlns:a16="http://schemas.microsoft.com/office/drawing/2014/main" id="{F84C9FA1-59E2-47C0-9677-3D374A606A32}"/>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6" name="Text Box 41">
          <a:extLst>
            <a:ext uri="{FF2B5EF4-FFF2-40B4-BE49-F238E27FC236}">
              <a16:creationId xmlns:a16="http://schemas.microsoft.com/office/drawing/2014/main" id="{A54F980A-E405-4BC1-90FA-F50283321078}"/>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7" name="Text Box 41">
          <a:extLst>
            <a:ext uri="{FF2B5EF4-FFF2-40B4-BE49-F238E27FC236}">
              <a16:creationId xmlns:a16="http://schemas.microsoft.com/office/drawing/2014/main" id="{E12D855A-8CF3-4B72-BCAD-2D98DEE6B9D3}"/>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8" name="Text Box 41">
          <a:extLst>
            <a:ext uri="{FF2B5EF4-FFF2-40B4-BE49-F238E27FC236}">
              <a16:creationId xmlns:a16="http://schemas.microsoft.com/office/drawing/2014/main" id="{684946D2-1F4F-49B8-B607-DA7ECE126C01}"/>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39" name="Text Box 41">
          <a:extLst>
            <a:ext uri="{FF2B5EF4-FFF2-40B4-BE49-F238E27FC236}">
              <a16:creationId xmlns:a16="http://schemas.microsoft.com/office/drawing/2014/main" id="{D4496043-6EDE-4FCE-9E55-AC5BC1642EF7}"/>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40" name="Text Box 41">
          <a:extLst>
            <a:ext uri="{FF2B5EF4-FFF2-40B4-BE49-F238E27FC236}">
              <a16:creationId xmlns:a16="http://schemas.microsoft.com/office/drawing/2014/main" id="{A8B2400A-A8B8-4B53-A949-E2957AEAF5A0}"/>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41" name="Text Box 41">
          <a:extLst>
            <a:ext uri="{FF2B5EF4-FFF2-40B4-BE49-F238E27FC236}">
              <a16:creationId xmlns:a16="http://schemas.microsoft.com/office/drawing/2014/main" id="{242E8D0A-42FC-449D-9CBA-F9B592912107}"/>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63</xdr:row>
      <xdr:rowOff>0</xdr:rowOff>
    </xdr:from>
    <xdr:to>
      <xdr:col>4</xdr:col>
      <xdr:colOff>904875</xdr:colOff>
      <xdr:row>63</xdr:row>
      <xdr:rowOff>180975</xdr:rowOff>
    </xdr:to>
    <xdr:sp macro="" textlink="">
      <xdr:nvSpPr>
        <xdr:cNvPr id="114442" name="Text Box 41">
          <a:extLst>
            <a:ext uri="{FF2B5EF4-FFF2-40B4-BE49-F238E27FC236}">
              <a16:creationId xmlns:a16="http://schemas.microsoft.com/office/drawing/2014/main" id="{D6C6A929-8426-47B1-9D2C-76727504AF2D}"/>
            </a:ext>
          </a:extLst>
        </xdr:cNvPr>
        <xdr:cNvSpPr txBox="1">
          <a:spLocks noChangeArrowheads="1"/>
        </xdr:cNvSpPr>
      </xdr:nvSpPr>
      <xdr:spPr bwMode="auto">
        <a:xfrm>
          <a:off x="7277100" y="59007375"/>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68</xdr:row>
      <xdr:rowOff>95250</xdr:rowOff>
    </xdr:from>
    <xdr:to>
      <xdr:col>4</xdr:col>
      <xdr:colOff>1285875</xdr:colOff>
      <xdr:row>68</xdr:row>
      <xdr:rowOff>314325</xdr:rowOff>
    </xdr:to>
    <xdr:sp macro="" textlink="">
      <xdr:nvSpPr>
        <xdr:cNvPr id="114443" name="Text Box 41">
          <a:extLst>
            <a:ext uri="{FF2B5EF4-FFF2-40B4-BE49-F238E27FC236}">
              <a16:creationId xmlns:a16="http://schemas.microsoft.com/office/drawing/2014/main" id="{2438E525-795A-49FF-8574-55D47000A670}"/>
            </a:ext>
          </a:extLst>
        </xdr:cNvPr>
        <xdr:cNvSpPr txBox="1">
          <a:spLocks noChangeArrowheads="1"/>
        </xdr:cNvSpPr>
      </xdr:nvSpPr>
      <xdr:spPr bwMode="auto">
        <a:xfrm>
          <a:off x="7658100" y="637032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66</xdr:row>
      <xdr:rowOff>0</xdr:rowOff>
    </xdr:from>
    <xdr:to>
      <xdr:col>4</xdr:col>
      <xdr:colOff>904875</xdr:colOff>
      <xdr:row>66</xdr:row>
      <xdr:rowOff>219075</xdr:rowOff>
    </xdr:to>
    <xdr:sp macro="" textlink="">
      <xdr:nvSpPr>
        <xdr:cNvPr id="114444" name="Text Box 41">
          <a:extLst>
            <a:ext uri="{FF2B5EF4-FFF2-40B4-BE49-F238E27FC236}">
              <a16:creationId xmlns:a16="http://schemas.microsoft.com/office/drawing/2014/main" id="{0AF89196-7E86-4044-B1CB-1D0AB30EF11C}"/>
            </a:ext>
          </a:extLst>
        </xdr:cNvPr>
        <xdr:cNvSpPr txBox="1">
          <a:spLocks noChangeArrowheads="1"/>
        </xdr:cNvSpPr>
      </xdr:nvSpPr>
      <xdr:spPr bwMode="auto">
        <a:xfrm>
          <a:off x="7277100" y="614934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66</xdr:row>
      <xdr:rowOff>0</xdr:rowOff>
    </xdr:from>
    <xdr:to>
      <xdr:col>4</xdr:col>
      <xdr:colOff>904875</xdr:colOff>
      <xdr:row>66</xdr:row>
      <xdr:rowOff>219075</xdr:rowOff>
    </xdr:to>
    <xdr:sp macro="" textlink="">
      <xdr:nvSpPr>
        <xdr:cNvPr id="114445" name="Text Box 41">
          <a:extLst>
            <a:ext uri="{FF2B5EF4-FFF2-40B4-BE49-F238E27FC236}">
              <a16:creationId xmlns:a16="http://schemas.microsoft.com/office/drawing/2014/main" id="{817482C3-9FBB-4C97-B982-4CB7FA7F04FF}"/>
            </a:ext>
          </a:extLst>
        </xdr:cNvPr>
        <xdr:cNvSpPr txBox="1">
          <a:spLocks noChangeArrowheads="1"/>
        </xdr:cNvSpPr>
      </xdr:nvSpPr>
      <xdr:spPr bwMode="auto">
        <a:xfrm>
          <a:off x="7277100" y="614934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66</xdr:row>
      <xdr:rowOff>0</xdr:rowOff>
    </xdr:from>
    <xdr:to>
      <xdr:col>4</xdr:col>
      <xdr:colOff>904875</xdr:colOff>
      <xdr:row>66</xdr:row>
      <xdr:rowOff>219075</xdr:rowOff>
    </xdr:to>
    <xdr:sp macro="" textlink="">
      <xdr:nvSpPr>
        <xdr:cNvPr id="114446" name="Text Box 41">
          <a:extLst>
            <a:ext uri="{FF2B5EF4-FFF2-40B4-BE49-F238E27FC236}">
              <a16:creationId xmlns:a16="http://schemas.microsoft.com/office/drawing/2014/main" id="{D4A9B2F0-0EA5-4594-9AE4-F7D0B8C6398C}"/>
            </a:ext>
          </a:extLst>
        </xdr:cNvPr>
        <xdr:cNvSpPr txBox="1">
          <a:spLocks noChangeArrowheads="1"/>
        </xdr:cNvSpPr>
      </xdr:nvSpPr>
      <xdr:spPr bwMode="auto">
        <a:xfrm>
          <a:off x="7277100" y="614934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68</xdr:row>
      <xdr:rowOff>0</xdr:rowOff>
    </xdr:from>
    <xdr:to>
      <xdr:col>4</xdr:col>
      <xdr:colOff>904875</xdr:colOff>
      <xdr:row>68</xdr:row>
      <xdr:rowOff>219075</xdr:rowOff>
    </xdr:to>
    <xdr:sp macro="" textlink="">
      <xdr:nvSpPr>
        <xdr:cNvPr id="114447" name="Text Box 41">
          <a:extLst>
            <a:ext uri="{FF2B5EF4-FFF2-40B4-BE49-F238E27FC236}">
              <a16:creationId xmlns:a16="http://schemas.microsoft.com/office/drawing/2014/main" id="{1EC38E36-2C99-4476-B099-FF939C09DA6D}"/>
            </a:ext>
          </a:extLst>
        </xdr:cNvPr>
        <xdr:cNvSpPr txBox="1">
          <a:spLocks noChangeArrowheads="1"/>
        </xdr:cNvSpPr>
      </xdr:nvSpPr>
      <xdr:spPr bwMode="auto">
        <a:xfrm>
          <a:off x="7277100" y="636079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68</xdr:row>
      <xdr:rowOff>0</xdr:rowOff>
    </xdr:from>
    <xdr:to>
      <xdr:col>4</xdr:col>
      <xdr:colOff>904875</xdr:colOff>
      <xdr:row>68</xdr:row>
      <xdr:rowOff>219075</xdr:rowOff>
    </xdr:to>
    <xdr:sp macro="" textlink="">
      <xdr:nvSpPr>
        <xdr:cNvPr id="114448" name="Text Box 41">
          <a:extLst>
            <a:ext uri="{FF2B5EF4-FFF2-40B4-BE49-F238E27FC236}">
              <a16:creationId xmlns:a16="http://schemas.microsoft.com/office/drawing/2014/main" id="{2B1BB33F-94E0-481D-AF58-3A198DA4CD0E}"/>
            </a:ext>
          </a:extLst>
        </xdr:cNvPr>
        <xdr:cNvSpPr txBox="1">
          <a:spLocks noChangeArrowheads="1"/>
        </xdr:cNvSpPr>
      </xdr:nvSpPr>
      <xdr:spPr bwMode="auto">
        <a:xfrm>
          <a:off x="7277100" y="636079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68</xdr:row>
      <xdr:rowOff>0</xdr:rowOff>
    </xdr:from>
    <xdr:to>
      <xdr:col>4</xdr:col>
      <xdr:colOff>904875</xdr:colOff>
      <xdr:row>68</xdr:row>
      <xdr:rowOff>219075</xdr:rowOff>
    </xdr:to>
    <xdr:sp macro="" textlink="">
      <xdr:nvSpPr>
        <xdr:cNvPr id="114449" name="Text Box 41">
          <a:extLst>
            <a:ext uri="{FF2B5EF4-FFF2-40B4-BE49-F238E27FC236}">
              <a16:creationId xmlns:a16="http://schemas.microsoft.com/office/drawing/2014/main" id="{3D7FE75A-49C8-4029-8483-71989409DB00}"/>
            </a:ext>
          </a:extLst>
        </xdr:cNvPr>
        <xdr:cNvSpPr txBox="1">
          <a:spLocks noChangeArrowheads="1"/>
        </xdr:cNvSpPr>
      </xdr:nvSpPr>
      <xdr:spPr bwMode="auto">
        <a:xfrm>
          <a:off x="7277100" y="636079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68</xdr:row>
      <xdr:rowOff>0</xdr:rowOff>
    </xdr:from>
    <xdr:to>
      <xdr:col>4</xdr:col>
      <xdr:colOff>904875</xdr:colOff>
      <xdr:row>68</xdr:row>
      <xdr:rowOff>219075</xdr:rowOff>
    </xdr:to>
    <xdr:sp macro="" textlink="">
      <xdr:nvSpPr>
        <xdr:cNvPr id="114450" name="Text Box 41">
          <a:extLst>
            <a:ext uri="{FF2B5EF4-FFF2-40B4-BE49-F238E27FC236}">
              <a16:creationId xmlns:a16="http://schemas.microsoft.com/office/drawing/2014/main" id="{507EB567-8E2C-41D3-9DCD-40AD339B8BF0}"/>
            </a:ext>
          </a:extLst>
        </xdr:cNvPr>
        <xdr:cNvSpPr txBox="1">
          <a:spLocks noChangeArrowheads="1"/>
        </xdr:cNvSpPr>
      </xdr:nvSpPr>
      <xdr:spPr bwMode="auto">
        <a:xfrm>
          <a:off x="7277100" y="636079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70</xdr:row>
      <xdr:rowOff>0</xdr:rowOff>
    </xdr:from>
    <xdr:to>
      <xdr:col>4</xdr:col>
      <xdr:colOff>904875</xdr:colOff>
      <xdr:row>71</xdr:row>
      <xdr:rowOff>34925</xdr:rowOff>
    </xdr:to>
    <xdr:sp macro="" textlink="">
      <xdr:nvSpPr>
        <xdr:cNvPr id="114451" name="Text Box 41">
          <a:extLst>
            <a:ext uri="{FF2B5EF4-FFF2-40B4-BE49-F238E27FC236}">
              <a16:creationId xmlns:a16="http://schemas.microsoft.com/office/drawing/2014/main" id="{532E425C-F87C-4FA9-A2B4-4318F87A290A}"/>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70</xdr:row>
      <xdr:rowOff>0</xdr:rowOff>
    </xdr:from>
    <xdr:to>
      <xdr:col>4</xdr:col>
      <xdr:colOff>904875</xdr:colOff>
      <xdr:row>71</xdr:row>
      <xdr:rowOff>34925</xdr:rowOff>
    </xdr:to>
    <xdr:sp macro="" textlink="">
      <xdr:nvSpPr>
        <xdr:cNvPr id="114452" name="Text Box 41">
          <a:extLst>
            <a:ext uri="{FF2B5EF4-FFF2-40B4-BE49-F238E27FC236}">
              <a16:creationId xmlns:a16="http://schemas.microsoft.com/office/drawing/2014/main" id="{987F197D-49F8-466C-BCD5-15479EC1EB9E}"/>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70</xdr:row>
      <xdr:rowOff>0</xdr:rowOff>
    </xdr:from>
    <xdr:to>
      <xdr:col>4</xdr:col>
      <xdr:colOff>904875</xdr:colOff>
      <xdr:row>71</xdr:row>
      <xdr:rowOff>34925</xdr:rowOff>
    </xdr:to>
    <xdr:sp macro="" textlink="">
      <xdr:nvSpPr>
        <xdr:cNvPr id="114453" name="Text Box 41">
          <a:extLst>
            <a:ext uri="{FF2B5EF4-FFF2-40B4-BE49-F238E27FC236}">
              <a16:creationId xmlns:a16="http://schemas.microsoft.com/office/drawing/2014/main" id="{0CE202D3-57B1-46DD-AFF4-C5386882EC69}"/>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70</xdr:row>
      <xdr:rowOff>0</xdr:rowOff>
    </xdr:from>
    <xdr:to>
      <xdr:col>4</xdr:col>
      <xdr:colOff>904875</xdr:colOff>
      <xdr:row>71</xdr:row>
      <xdr:rowOff>34925</xdr:rowOff>
    </xdr:to>
    <xdr:sp macro="" textlink="">
      <xdr:nvSpPr>
        <xdr:cNvPr id="114454" name="Text Box 41">
          <a:extLst>
            <a:ext uri="{FF2B5EF4-FFF2-40B4-BE49-F238E27FC236}">
              <a16:creationId xmlns:a16="http://schemas.microsoft.com/office/drawing/2014/main" id="{D9165DCA-D3EE-4293-BA75-CC81961C7C60}"/>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72</xdr:row>
      <xdr:rowOff>0</xdr:rowOff>
    </xdr:from>
    <xdr:to>
      <xdr:col>4</xdr:col>
      <xdr:colOff>904875</xdr:colOff>
      <xdr:row>73</xdr:row>
      <xdr:rowOff>34925</xdr:rowOff>
    </xdr:to>
    <xdr:sp macro="" textlink="">
      <xdr:nvSpPr>
        <xdr:cNvPr id="114455" name="Text Box 41">
          <a:extLst>
            <a:ext uri="{FF2B5EF4-FFF2-40B4-BE49-F238E27FC236}">
              <a16:creationId xmlns:a16="http://schemas.microsoft.com/office/drawing/2014/main" id="{A1D6337B-53CA-4D84-B69A-9527C32E872D}"/>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72</xdr:row>
      <xdr:rowOff>0</xdr:rowOff>
    </xdr:from>
    <xdr:to>
      <xdr:col>4</xdr:col>
      <xdr:colOff>904875</xdr:colOff>
      <xdr:row>73</xdr:row>
      <xdr:rowOff>34925</xdr:rowOff>
    </xdr:to>
    <xdr:sp macro="" textlink="">
      <xdr:nvSpPr>
        <xdr:cNvPr id="114456" name="Text Box 41">
          <a:extLst>
            <a:ext uri="{FF2B5EF4-FFF2-40B4-BE49-F238E27FC236}">
              <a16:creationId xmlns:a16="http://schemas.microsoft.com/office/drawing/2014/main" id="{B6409514-634B-497B-97E7-7901D810A5B3}"/>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72</xdr:row>
      <xdr:rowOff>0</xdr:rowOff>
    </xdr:from>
    <xdr:to>
      <xdr:col>4</xdr:col>
      <xdr:colOff>904875</xdr:colOff>
      <xdr:row>73</xdr:row>
      <xdr:rowOff>34925</xdr:rowOff>
    </xdr:to>
    <xdr:sp macro="" textlink="">
      <xdr:nvSpPr>
        <xdr:cNvPr id="114457" name="Text Box 41">
          <a:extLst>
            <a:ext uri="{FF2B5EF4-FFF2-40B4-BE49-F238E27FC236}">
              <a16:creationId xmlns:a16="http://schemas.microsoft.com/office/drawing/2014/main" id="{7FC94689-D3CA-4AD4-8AE2-1ED8B65BE816}"/>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72</xdr:row>
      <xdr:rowOff>0</xdr:rowOff>
    </xdr:from>
    <xdr:to>
      <xdr:col>4</xdr:col>
      <xdr:colOff>904875</xdr:colOff>
      <xdr:row>73</xdr:row>
      <xdr:rowOff>34925</xdr:rowOff>
    </xdr:to>
    <xdr:sp macro="" textlink="">
      <xdr:nvSpPr>
        <xdr:cNvPr id="114458" name="Text Box 41">
          <a:extLst>
            <a:ext uri="{FF2B5EF4-FFF2-40B4-BE49-F238E27FC236}">
              <a16:creationId xmlns:a16="http://schemas.microsoft.com/office/drawing/2014/main" id="{59C042D1-E7BF-4DFA-92E1-BF7BE9BAA5B2}"/>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74</xdr:row>
      <xdr:rowOff>0</xdr:rowOff>
    </xdr:from>
    <xdr:to>
      <xdr:col>4</xdr:col>
      <xdr:colOff>904875</xdr:colOff>
      <xdr:row>75</xdr:row>
      <xdr:rowOff>34925</xdr:rowOff>
    </xdr:to>
    <xdr:sp macro="" textlink="">
      <xdr:nvSpPr>
        <xdr:cNvPr id="114459" name="Text Box 41">
          <a:extLst>
            <a:ext uri="{FF2B5EF4-FFF2-40B4-BE49-F238E27FC236}">
              <a16:creationId xmlns:a16="http://schemas.microsoft.com/office/drawing/2014/main" id="{A003AA39-44BE-47EF-9B38-CB2CB19785A0}"/>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74</xdr:row>
      <xdr:rowOff>0</xdr:rowOff>
    </xdr:from>
    <xdr:to>
      <xdr:col>4</xdr:col>
      <xdr:colOff>904875</xdr:colOff>
      <xdr:row>75</xdr:row>
      <xdr:rowOff>34925</xdr:rowOff>
    </xdr:to>
    <xdr:sp macro="" textlink="">
      <xdr:nvSpPr>
        <xdr:cNvPr id="114460" name="Text Box 41">
          <a:extLst>
            <a:ext uri="{FF2B5EF4-FFF2-40B4-BE49-F238E27FC236}">
              <a16:creationId xmlns:a16="http://schemas.microsoft.com/office/drawing/2014/main" id="{0024079D-9521-4E26-BD5D-AB6DDD46495E}"/>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74</xdr:row>
      <xdr:rowOff>0</xdr:rowOff>
    </xdr:from>
    <xdr:to>
      <xdr:col>4</xdr:col>
      <xdr:colOff>904875</xdr:colOff>
      <xdr:row>75</xdr:row>
      <xdr:rowOff>34925</xdr:rowOff>
    </xdr:to>
    <xdr:sp macro="" textlink="">
      <xdr:nvSpPr>
        <xdr:cNvPr id="114461" name="Text Box 41">
          <a:extLst>
            <a:ext uri="{FF2B5EF4-FFF2-40B4-BE49-F238E27FC236}">
              <a16:creationId xmlns:a16="http://schemas.microsoft.com/office/drawing/2014/main" id="{A8C8E5FF-19A2-4A34-9B0C-052D06F46064}"/>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74</xdr:row>
      <xdr:rowOff>0</xdr:rowOff>
    </xdr:from>
    <xdr:to>
      <xdr:col>4</xdr:col>
      <xdr:colOff>904875</xdr:colOff>
      <xdr:row>75</xdr:row>
      <xdr:rowOff>34925</xdr:rowOff>
    </xdr:to>
    <xdr:sp macro="" textlink="">
      <xdr:nvSpPr>
        <xdr:cNvPr id="114462" name="Text Box 41">
          <a:extLst>
            <a:ext uri="{FF2B5EF4-FFF2-40B4-BE49-F238E27FC236}">
              <a16:creationId xmlns:a16="http://schemas.microsoft.com/office/drawing/2014/main" id="{7367963C-B0C8-4137-8060-EBF17EDBF359}"/>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76</xdr:row>
      <xdr:rowOff>0</xdr:rowOff>
    </xdr:from>
    <xdr:to>
      <xdr:col>4</xdr:col>
      <xdr:colOff>904875</xdr:colOff>
      <xdr:row>77</xdr:row>
      <xdr:rowOff>34925</xdr:rowOff>
    </xdr:to>
    <xdr:sp macro="" textlink="">
      <xdr:nvSpPr>
        <xdr:cNvPr id="114463" name="Text Box 41">
          <a:extLst>
            <a:ext uri="{FF2B5EF4-FFF2-40B4-BE49-F238E27FC236}">
              <a16:creationId xmlns:a16="http://schemas.microsoft.com/office/drawing/2014/main" id="{59493FBE-E7B1-4D01-B6BC-492384A8B782}"/>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76</xdr:row>
      <xdr:rowOff>0</xdr:rowOff>
    </xdr:from>
    <xdr:to>
      <xdr:col>4</xdr:col>
      <xdr:colOff>904875</xdr:colOff>
      <xdr:row>77</xdr:row>
      <xdr:rowOff>34925</xdr:rowOff>
    </xdr:to>
    <xdr:sp macro="" textlink="">
      <xdr:nvSpPr>
        <xdr:cNvPr id="114464" name="Text Box 41">
          <a:extLst>
            <a:ext uri="{FF2B5EF4-FFF2-40B4-BE49-F238E27FC236}">
              <a16:creationId xmlns:a16="http://schemas.microsoft.com/office/drawing/2014/main" id="{F30B27B7-BBCB-4A98-A77A-A8B053587D2F}"/>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76</xdr:row>
      <xdr:rowOff>0</xdr:rowOff>
    </xdr:from>
    <xdr:to>
      <xdr:col>4</xdr:col>
      <xdr:colOff>904875</xdr:colOff>
      <xdr:row>77</xdr:row>
      <xdr:rowOff>34925</xdr:rowOff>
    </xdr:to>
    <xdr:sp macro="" textlink="">
      <xdr:nvSpPr>
        <xdr:cNvPr id="114465" name="Text Box 41">
          <a:extLst>
            <a:ext uri="{FF2B5EF4-FFF2-40B4-BE49-F238E27FC236}">
              <a16:creationId xmlns:a16="http://schemas.microsoft.com/office/drawing/2014/main" id="{C9A08696-52E5-484E-B983-849EE2ED3E79}"/>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76</xdr:row>
      <xdr:rowOff>0</xdr:rowOff>
    </xdr:from>
    <xdr:to>
      <xdr:col>4</xdr:col>
      <xdr:colOff>904875</xdr:colOff>
      <xdr:row>77</xdr:row>
      <xdr:rowOff>34925</xdr:rowOff>
    </xdr:to>
    <xdr:sp macro="" textlink="">
      <xdr:nvSpPr>
        <xdr:cNvPr id="114466" name="Text Box 41">
          <a:extLst>
            <a:ext uri="{FF2B5EF4-FFF2-40B4-BE49-F238E27FC236}">
              <a16:creationId xmlns:a16="http://schemas.microsoft.com/office/drawing/2014/main" id="{245EABBB-2FD3-4E28-ADC6-D28D29BF330E}"/>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73</xdr:row>
      <xdr:rowOff>0</xdr:rowOff>
    </xdr:from>
    <xdr:to>
      <xdr:col>4</xdr:col>
      <xdr:colOff>904875</xdr:colOff>
      <xdr:row>74</xdr:row>
      <xdr:rowOff>34925</xdr:rowOff>
    </xdr:to>
    <xdr:sp macro="" textlink="">
      <xdr:nvSpPr>
        <xdr:cNvPr id="114467" name="Text Box 41">
          <a:extLst>
            <a:ext uri="{FF2B5EF4-FFF2-40B4-BE49-F238E27FC236}">
              <a16:creationId xmlns:a16="http://schemas.microsoft.com/office/drawing/2014/main" id="{CAFC6891-7F3D-4A49-88AD-5DD102806619}"/>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73</xdr:row>
      <xdr:rowOff>0</xdr:rowOff>
    </xdr:from>
    <xdr:to>
      <xdr:col>4</xdr:col>
      <xdr:colOff>904875</xdr:colOff>
      <xdr:row>74</xdr:row>
      <xdr:rowOff>34925</xdr:rowOff>
    </xdr:to>
    <xdr:sp macro="" textlink="">
      <xdr:nvSpPr>
        <xdr:cNvPr id="114468" name="Text Box 41">
          <a:extLst>
            <a:ext uri="{FF2B5EF4-FFF2-40B4-BE49-F238E27FC236}">
              <a16:creationId xmlns:a16="http://schemas.microsoft.com/office/drawing/2014/main" id="{92B8BF0E-EEC8-4FC6-9223-1E74E10442C3}"/>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73</xdr:row>
      <xdr:rowOff>0</xdr:rowOff>
    </xdr:from>
    <xdr:to>
      <xdr:col>4</xdr:col>
      <xdr:colOff>904875</xdr:colOff>
      <xdr:row>74</xdr:row>
      <xdr:rowOff>34925</xdr:rowOff>
    </xdr:to>
    <xdr:sp macro="" textlink="">
      <xdr:nvSpPr>
        <xdr:cNvPr id="114469" name="Text Box 41">
          <a:extLst>
            <a:ext uri="{FF2B5EF4-FFF2-40B4-BE49-F238E27FC236}">
              <a16:creationId xmlns:a16="http://schemas.microsoft.com/office/drawing/2014/main" id="{6F8C780D-4DAC-4F68-8AFE-C2A5ECCAE8B8}"/>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73</xdr:row>
      <xdr:rowOff>0</xdr:rowOff>
    </xdr:from>
    <xdr:to>
      <xdr:col>4</xdr:col>
      <xdr:colOff>904875</xdr:colOff>
      <xdr:row>74</xdr:row>
      <xdr:rowOff>34925</xdr:rowOff>
    </xdr:to>
    <xdr:sp macro="" textlink="">
      <xdr:nvSpPr>
        <xdr:cNvPr id="114470" name="Text Box 41">
          <a:extLst>
            <a:ext uri="{FF2B5EF4-FFF2-40B4-BE49-F238E27FC236}">
              <a16:creationId xmlns:a16="http://schemas.microsoft.com/office/drawing/2014/main" id="{C3578828-5B75-4B83-9B0A-24F1FCD24D8E}"/>
            </a:ext>
          </a:extLst>
        </xdr:cNvPr>
        <xdr:cNvSpPr txBox="1">
          <a:spLocks noChangeArrowheads="1"/>
        </xdr:cNvSpPr>
      </xdr:nvSpPr>
      <xdr:spPr bwMode="auto">
        <a:xfrm>
          <a:off x="7277100" y="6539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71" name="Text Box 41">
          <a:extLst>
            <a:ext uri="{FF2B5EF4-FFF2-40B4-BE49-F238E27FC236}">
              <a16:creationId xmlns:a16="http://schemas.microsoft.com/office/drawing/2014/main" id="{5ADAA7FF-4539-49A2-9D9F-99538F1D4E12}"/>
            </a:ext>
          </a:extLst>
        </xdr:cNvPr>
        <xdr:cNvSpPr txBox="1">
          <a:spLocks noChangeArrowheads="1"/>
        </xdr:cNvSpPr>
      </xdr:nvSpPr>
      <xdr:spPr bwMode="auto">
        <a:xfrm>
          <a:off x="7277100" y="8143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72" name="Text Box 41">
          <a:extLst>
            <a:ext uri="{FF2B5EF4-FFF2-40B4-BE49-F238E27FC236}">
              <a16:creationId xmlns:a16="http://schemas.microsoft.com/office/drawing/2014/main" id="{905EBF08-7F16-46E6-B5F8-506B9BF04E72}"/>
            </a:ext>
          </a:extLst>
        </xdr:cNvPr>
        <xdr:cNvSpPr txBox="1">
          <a:spLocks noChangeArrowheads="1"/>
        </xdr:cNvSpPr>
      </xdr:nvSpPr>
      <xdr:spPr bwMode="auto">
        <a:xfrm>
          <a:off x="7277100" y="8143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73" name="Text Box 41">
          <a:extLst>
            <a:ext uri="{FF2B5EF4-FFF2-40B4-BE49-F238E27FC236}">
              <a16:creationId xmlns:a16="http://schemas.microsoft.com/office/drawing/2014/main" id="{F58A9BB8-E5B3-42DA-8CB6-94B6E8DE959F}"/>
            </a:ext>
          </a:extLst>
        </xdr:cNvPr>
        <xdr:cNvSpPr txBox="1">
          <a:spLocks noChangeArrowheads="1"/>
        </xdr:cNvSpPr>
      </xdr:nvSpPr>
      <xdr:spPr bwMode="auto">
        <a:xfrm>
          <a:off x="7277100" y="8143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74" name="Text Box 41">
          <a:extLst>
            <a:ext uri="{FF2B5EF4-FFF2-40B4-BE49-F238E27FC236}">
              <a16:creationId xmlns:a16="http://schemas.microsoft.com/office/drawing/2014/main" id="{569F3230-5A7B-4FCE-8D7B-AB001F72EBF6}"/>
            </a:ext>
          </a:extLst>
        </xdr:cNvPr>
        <xdr:cNvSpPr txBox="1">
          <a:spLocks noChangeArrowheads="1"/>
        </xdr:cNvSpPr>
      </xdr:nvSpPr>
      <xdr:spPr bwMode="auto">
        <a:xfrm>
          <a:off x="7277100" y="8143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75" name="Text Box 41">
          <a:extLst>
            <a:ext uri="{FF2B5EF4-FFF2-40B4-BE49-F238E27FC236}">
              <a16:creationId xmlns:a16="http://schemas.microsoft.com/office/drawing/2014/main" id="{1280C33E-D337-41A2-9E6D-73E0D399DDEE}"/>
            </a:ext>
          </a:extLst>
        </xdr:cNvPr>
        <xdr:cNvSpPr txBox="1">
          <a:spLocks noChangeArrowheads="1"/>
        </xdr:cNvSpPr>
      </xdr:nvSpPr>
      <xdr:spPr bwMode="auto">
        <a:xfrm>
          <a:off x="7277100" y="8143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76" name="Text Box 41">
          <a:extLst>
            <a:ext uri="{FF2B5EF4-FFF2-40B4-BE49-F238E27FC236}">
              <a16:creationId xmlns:a16="http://schemas.microsoft.com/office/drawing/2014/main" id="{19C28BA3-B1CF-448F-97D6-2E60730051A9}"/>
            </a:ext>
          </a:extLst>
        </xdr:cNvPr>
        <xdr:cNvSpPr txBox="1">
          <a:spLocks noChangeArrowheads="1"/>
        </xdr:cNvSpPr>
      </xdr:nvSpPr>
      <xdr:spPr bwMode="auto">
        <a:xfrm>
          <a:off x="7277100" y="8143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77" name="Text Box 41">
          <a:extLst>
            <a:ext uri="{FF2B5EF4-FFF2-40B4-BE49-F238E27FC236}">
              <a16:creationId xmlns:a16="http://schemas.microsoft.com/office/drawing/2014/main" id="{7E83A0EE-0AF8-4BAA-B098-DAE4828918B9}"/>
            </a:ext>
          </a:extLst>
        </xdr:cNvPr>
        <xdr:cNvSpPr txBox="1">
          <a:spLocks noChangeArrowheads="1"/>
        </xdr:cNvSpPr>
      </xdr:nvSpPr>
      <xdr:spPr bwMode="auto">
        <a:xfrm>
          <a:off x="7277100" y="8143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13</xdr:row>
      <xdr:rowOff>0</xdr:rowOff>
    </xdr:from>
    <xdr:to>
      <xdr:col>4</xdr:col>
      <xdr:colOff>904875</xdr:colOff>
      <xdr:row>13</xdr:row>
      <xdr:rowOff>209550</xdr:rowOff>
    </xdr:to>
    <xdr:sp macro="" textlink="">
      <xdr:nvSpPr>
        <xdr:cNvPr id="114478" name="Text Box 41">
          <a:extLst>
            <a:ext uri="{FF2B5EF4-FFF2-40B4-BE49-F238E27FC236}">
              <a16:creationId xmlns:a16="http://schemas.microsoft.com/office/drawing/2014/main" id="{D7F78AD4-3299-4C8C-9A95-A100A20FF0F7}"/>
            </a:ext>
          </a:extLst>
        </xdr:cNvPr>
        <xdr:cNvSpPr txBox="1">
          <a:spLocks noChangeArrowheads="1"/>
        </xdr:cNvSpPr>
      </xdr:nvSpPr>
      <xdr:spPr bwMode="auto">
        <a:xfrm>
          <a:off x="7277100" y="81438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79" name="Text Box 41">
          <a:extLst>
            <a:ext uri="{FF2B5EF4-FFF2-40B4-BE49-F238E27FC236}">
              <a16:creationId xmlns:a16="http://schemas.microsoft.com/office/drawing/2014/main" id="{3A1698B1-2D1D-46A9-AFA6-7692D7F717D9}"/>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0" name="Text Box 41">
          <a:extLst>
            <a:ext uri="{FF2B5EF4-FFF2-40B4-BE49-F238E27FC236}">
              <a16:creationId xmlns:a16="http://schemas.microsoft.com/office/drawing/2014/main" id="{00B0FBE9-9304-49CE-AF1D-B239C4811781}"/>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1" name="Text Box 41">
          <a:extLst>
            <a:ext uri="{FF2B5EF4-FFF2-40B4-BE49-F238E27FC236}">
              <a16:creationId xmlns:a16="http://schemas.microsoft.com/office/drawing/2014/main" id="{2988265B-AC7C-44E0-B9C0-652FFC353918}"/>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2" name="Text Box 41">
          <a:extLst>
            <a:ext uri="{FF2B5EF4-FFF2-40B4-BE49-F238E27FC236}">
              <a16:creationId xmlns:a16="http://schemas.microsoft.com/office/drawing/2014/main" id="{BDCCDB1E-8EFA-4682-A75E-17A6AEB94167}"/>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3" name="Text Box 41">
          <a:extLst>
            <a:ext uri="{FF2B5EF4-FFF2-40B4-BE49-F238E27FC236}">
              <a16:creationId xmlns:a16="http://schemas.microsoft.com/office/drawing/2014/main" id="{75A1C8A7-1A0A-448C-AD5B-386797360D4D}"/>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4" name="Text Box 41">
          <a:extLst>
            <a:ext uri="{FF2B5EF4-FFF2-40B4-BE49-F238E27FC236}">
              <a16:creationId xmlns:a16="http://schemas.microsoft.com/office/drawing/2014/main" id="{4A95E561-7F04-45CF-956C-72A6EA5D97D0}"/>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5" name="Text Box 41">
          <a:extLst>
            <a:ext uri="{FF2B5EF4-FFF2-40B4-BE49-F238E27FC236}">
              <a16:creationId xmlns:a16="http://schemas.microsoft.com/office/drawing/2014/main" id="{F6B9D53F-8D94-4766-B604-549202860BB9}"/>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6" name="Text Box 41">
          <a:extLst>
            <a:ext uri="{FF2B5EF4-FFF2-40B4-BE49-F238E27FC236}">
              <a16:creationId xmlns:a16="http://schemas.microsoft.com/office/drawing/2014/main" id="{98BD4BE1-75C2-4497-BA22-95E9385C3388}"/>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7" name="Text Box 41">
          <a:extLst>
            <a:ext uri="{FF2B5EF4-FFF2-40B4-BE49-F238E27FC236}">
              <a16:creationId xmlns:a16="http://schemas.microsoft.com/office/drawing/2014/main" id="{F4D45A36-FC53-40F4-B98A-86FAC018AE6D}"/>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8" name="Text Box 41">
          <a:extLst>
            <a:ext uri="{FF2B5EF4-FFF2-40B4-BE49-F238E27FC236}">
              <a16:creationId xmlns:a16="http://schemas.microsoft.com/office/drawing/2014/main" id="{DBB92062-95E0-426A-BB02-3F7896784D46}"/>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89" name="Text Box 41">
          <a:extLst>
            <a:ext uri="{FF2B5EF4-FFF2-40B4-BE49-F238E27FC236}">
              <a16:creationId xmlns:a16="http://schemas.microsoft.com/office/drawing/2014/main" id="{82FCC3F3-6FA2-4D50-8884-B7BD8DDCB054}"/>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90" name="Text Box 41">
          <a:extLst>
            <a:ext uri="{FF2B5EF4-FFF2-40B4-BE49-F238E27FC236}">
              <a16:creationId xmlns:a16="http://schemas.microsoft.com/office/drawing/2014/main" id="{6AFE64E0-8589-4B13-87C1-5DA18B2EBA5A}"/>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91" name="Text Box 41">
          <a:extLst>
            <a:ext uri="{FF2B5EF4-FFF2-40B4-BE49-F238E27FC236}">
              <a16:creationId xmlns:a16="http://schemas.microsoft.com/office/drawing/2014/main" id="{E05EE3CC-7783-4C81-8AA3-44B1361FD2A3}"/>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92" name="Text Box 41">
          <a:extLst>
            <a:ext uri="{FF2B5EF4-FFF2-40B4-BE49-F238E27FC236}">
              <a16:creationId xmlns:a16="http://schemas.microsoft.com/office/drawing/2014/main" id="{B8EA2761-425F-4EC0-BC0A-791D055385EE}"/>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93" name="Text Box 41">
          <a:extLst>
            <a:ext uri="{FF2B5EF4-FFF2-40B4-BE49-F238E27FC236}">
              <a16:creationId xmlns:a16="http://schemas.microsoft.com/office/drawing/2014/main" id="{B5D01961-76DF-4166-BE12-AC075D8B7E0B}"/>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14</xdr:row>
      <xdr:rowOff>0</xdr:rowOff>
    </xdr:from>
    <xdr:to>
      <xdr:col>4</xdr:col>
      <xdr:colOff>904875</xdr:colOff>
      <xdr:row>14</xdr:row>
      <xdr:rowOff>219075</xdr:rowOff>
    </xdr:to>
    <xdr:sp macro="" textlink="">
      <xdr:nvSpPr>
        <xdr:cNvPr id="114494" name="Text Box 41">
          <a:extLst>
            <a:ext uri="{FF2B5EF4-FFF2-40B4-BE49-F238E27FC236}">
              <a16:creationId xmlns:a16="http://schemas.microsoft.com/office/drawing/2014/main" id="{21AAD33E-7769-4B9D-968E-83DFF842AE5B}"/>
            </a:ext>
          </a:extLst>
        </xdr:cNvPr>
        <xdr:cNvSpPr txBox="1">
          <a:spLocks noChangeArrowheads="1"/>
        </xdr:cNvSpPr>
      </xdr:nvSpPr>
      <xdr:spPr bwMode="auto">
        <a:xfrm>
          <a:off x="7277100" y="94488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180975</xdr:rowOff>
    </xdr:to>
    <xdr:sp macro="" textlink="">
      <xdr:nvSpPr>
        <xdr:cNvPr id="114495" name="Text Box 41">
          <a:extLst>
            <a:ext uri="{FF2B5EF4-FFF2-40B4-BE49-F238E27FC236}">
              <a16:creationId xmlns:a16="http://schemas.microsoft.com/office/drawing/2014/main" id="{8240961F-F776-487E-B11D-E18648391BD4}"/>
            </a:ext>
          </a:extLst>
        </xdr:cNvPr>
        <xdr:cNvSpPr txBox="1">
          <a:spLocks noChangeArrowheads="1"/>
        </xdr:cNvSpPr>
      </xdr:nvSpPr>
      <xdr:spPr bwMode="auto">
        <a:xfrm>
          <a:off x="7277100" y="256794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180975</xdr:rowOff>
    </xdr:to>
    <xdr:sp macro="" textlink="">
      <xdr:nvSpPr>
        <xdr:cNvPr id="114496" name="Text Box 41">
          <a:extLst>
            <a:ext uri="{FF2B5EF4-FFF2-40B4-BE49-F238E27FC236}">
              <a16:creationId xmlns:a16="http://schemas.microsoft.com/office/drawing/2014/main" id="{4AAC2728-39E6-48D8-98F0-7FD509146098}"/>
            </a:ext>
          </a:extLst>
        </xdr:cNvPr>
        <xdr:cNvSpPr txBox="1">
          <a:spLocks noChangeArrowheads="1"/>
        </xdr:cNvSpPr>
      </xdr:nvSpPr>
      <xdr:spPr bwMode="auto">
        <a:xfrm>
          <a:off x="7277100" y="256794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180975</xdr:rowOff>
    </xdr:to>
    <xdr:sp macro="" textlink="">
      <xdr:nvSpPr>
        <xdr:cNvPr id="114497" name="Text Box 41">
          <a:extLst>
            <a:ext uri="{FF2B5EF4-FFF2-40B4-BE49-F238E27FC236}">
              <a16:creationId xmlns:a16="http://schemas.microsoft.com/office/drawing/2014/main" id="{E40D9EE5-BCD6-491B-8A98-F2AA4B838F8C}"/>
            </a:ext>
          </a:extLst>
        </xdr:cNvPr>
        <xdr:cNvSpPr txBox="1">
          <a:spLocks noChangeArrowheads="1"/>
        </xdr:cNvSpPr>
      </xdr:nvSpPr>
      <xdr:spPr bwMode="auto">
        <a:xfrm>
          <a:off x="7277100" y="256794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180975</xdr:rowOff>
    </xdr:to>
    <xdr:sp macro="" textlink="">
      <xdr:nvSpPr>
        <xdr:cNvPr id="114498" name="Text Box 41">
          <a:extLst>
            <a:ext uri="{FF2B5EF4-FFF2-40B4-BE49-F238E27FC236}">
              <a16:creationId xmlns:a16="http://schemas.microsoft.com/office/drawing/2014/main" id="{34D171F4-7D87-44A7-96C5-B349242BF5E8}"/>
            </a:ext>
          </a:extLst>
        </xdr:cNvPr>
        <xdr:cNvSpPr txBox="1">
          <a:spLocks noChangeArrowheads="1"/>
        </xdr:cNvSpPr>
      </xdr:nvSpPr>
      <xdr:spPr bwMode="auto">
        <a:xfrm>
          <a:off x="7277100" y="256794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180975</xdr:rowOff>
    </xdr:to>
    <xdr:sp macro="" textlink="">
      <xdr:nvSpPr>
        <xdr:cNvPr id="114499" name="Text Box 41">
          <a:extLst>
            <a:ext uri="{FF2B5EF4-FFF2-40B4-BE49-F238E27FC236}">
              <a16:creationId xmlns:a16="http://schemas.microsoft.com/office/drawing/2014/main" id="{4E0D8FEF-5DB0-475A-A902-3534A89EB143}"/>
            </a:ext>
          </a:extLst>
        </xdr:cNvPr>
        <xdr:cNvSpPr txBox="1">
          <a:spLocks noChangeArrowheads="1"/>
        </xdr:cNvSpPr>
      </xdr:nvSpPr>
      <xdr:spPr bwMode="auto">
        <a:xfrm>
          <a:off x="7277100" y="256794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180975</xdr:rowOff>
    </xdr:to>
    <xdr:sp macro="" textlink="">
      <xdr:nvSpPr>
        <xdr:cNvPr id="114500" name="Text Box 41">
          <a:extLst>
            <a:ext uri="{FF2B5EF4-FFF2-40B4-BE49-F238E27FC236}">
              <a16:creationId xmlns:a16="http://schemas.microsoft.com/office/drawing/2014/main" id="{F279BCA5-EBA7-4C45-B520-D79D8CCD699B}"/>
            </a:ext>
          </a:extLst>
        </xdr:cNvPr>
        <xdr:cNvSpPr txBox="1">
          <a:spLocks noChangeArrowheads="1"/>
        </xdr:cNvSpPr>
      </xdr:nvSpPr>
      <xdr:spPr bwMode="auto">
        <a:xfrm>
          <a:off x="7277100" y="256794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180975</xdr:rowOff>
    </xdr:to>
    <xdr:sp macro="" textlink="">
      <xdr:nvSpPr>
        <xdr:cNvPr id="114501" name="Text Box 41">
          <a:extLst>
            <a:ext uri="{FF2B5EF4-FFF2-40B4-BE49-F238E27FC236}">
              <a16:creationId xmlns:a16="http://schemas.microsoft.com/office/drawing/2014/main" id="{06D2C57C-3D39-4D1C-B0B9-E46CB022422C}"/>
            </a:ext>
          </a:extLst>
        </xdr:cNvPr>
        <xdr:cNvSpPr txBox="1">
          <a:spLocks noChangeArrowheads="1"/>
        </xdr:cNvSpPr>
      </xdr:nvSpPr>
      <xdr:spPr bwMode="auto">
        <a:xfrm>
          <a:off x="7277100" y="256794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25</xdr:row>
      <xdr:rowOff>0</xdr:rowOff>
    </xdr:from>
    <xdr:to>
      <xdr:col>4</xdr:col>
      <xdr:colOff>904875</xdr:colOff>
      <xdr:row>25</xdr:row>
      <xdr:rowOff>180975</xdr:rowOff>
    </xdr:to>
    <xdr:sp macro="" textlink="">
      <xdr:nvSpPr>
        <xdr:cNvPr id="114502" name="Text Box 41">
          <a:extLst>
            <a:ext uri="{FF2B5EF4-FFF2-40B4-BE49-F238E27FC236}">
              <a16:creationId xmlns:a16="http://schemas.microsoft.com/office/drawing/2014/main" id="{4C8DA773-7766-4707-BDF1-A4A5A074FDA5}"/>
            </a:ext>
          </a:extLst>
        </xdr:cNvPr>
        <xdr:cNvSpPr txBox="1">
          <a:spLocks noChangeArrowheads="1"/>
        </xdr:cNvSpPr>
      </xdr:nvSpPr>
      <xdr:spPr bwMode="auto">
        <a:xfrm>
          <a:off x="7277100" y="2567940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3" name="Text Box 41">
          <a:extLst>
            <a:ext uri="{FF2B5EF4-FFF2-40B4-BE49-F238E27FC236}">
              <a16:creationId xmlns:a16="http://schemas.microsoft.com/office/drawing/2014/main" id="{095B551A-A689-4F2B-A54C-B4706612BC33}"/>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4" name="Text Box 41">
          <a:extLst>
            <a:ext uri="{FF2B5EF4-FFF2-40B4-BE49-F238E27FC236}">
              <a16:creationId xmlns:a16="http://schemas.microsoft.com/office/drawing/2014/main" id="{7B0B2007-5FCF-4000-B495-969FC16B0864}"/>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5" name="Text Box 41">
          <a:extLst>
            <a:ext uri="{FF2B5EF4-FFF2-40B4-BE49-F238E27FC236}">
              <a16:creationId xmlns:a16="http://schemas.microsoft.com/office/drawing/2014/main" id="{AC5EE885-EDA4-4BFF-B937-8A0935E9D4BD}"/>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6" name="Text Box 41">
          <a:extLst>
            <a:ext uri="{FF2B5EF4-FFF2-40B4-BE49-F238E27FC236}">
              <a16:creationId xmlns:a16="http://schemas.microsoft.com/office/drawing/2014/main" id="{09E256C7-F078-4DA5-8ADC-D2D3AFCAC254}"/>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7" name="Text Box 41">
          <a:extLst>
            <a:ext uri="{FF2B5EF4-FFF2-40B4-BE49-F238E27FC236}">
              <a16:creationId xmlns:a16="http://schemas.microsoft.com/office/drawing/2014/main" id="{8BB1511D-328D-42F9-965A-3EBC8910E110}"/>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8" name="Text Box 41">
          <a:extLst>
            <a:ext uri="{FF2B5EF4-FFF2-40B4-BE49-F238E27FC236}">
              <a16:creationId xmlns:a16="http://schemas.microsoft.com/office/drawing/2014/main" id="{FF8039DB-99F5-4626-9D9E-D2331169CFA6}"/>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09" name="Text Box 41">
          <a:extLst>
            <a:ext uri="{FF2B5EF4-FFF2-40B4-BE49-F238E27FC236}">
              <a16:creationId xmlns:a16="http://schemas.microsoft.com/office/drawing/2014/main" id="{F982047A-1F22-4DE3-901F-CDC6FF65076B}"/>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0" name="Text Box 41">
          <a:extLst>
            <a:ext uri="{FF2B5EF4-FFF2-40B4-BE49-F238E27FC236}">
              <a16:creationId xmlns:a16="http://schemas.microsoft.com/office/drawing/2014/main" id="{AEFDC233-CE5D-4CD2-9D55-C51F5C6D94CF}"/>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1" name="Text Box 41">
          <a:extLst>
            <a:ext uri="{FF2B5EF4-FFF2-40B4-BE49-F238E27FC236}">
              <a16:creationId xmlns:a16="http://schemas.microsoft.com/office/drawing/2014/main" id="{DDEDF4CB-EF14-4597-915D-70AA81E023A4}"/>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2" name="Text Box 41">
          <a:extLst>
            <a:ext uri="{FF2B5EF4-FFF2-40B4-BE49-F238E27FC236}">
              <a16:creationId xmlns:a16="http://schemas.microsoft.com/office/drawing/2014/main" id="{29DDFB1D-7E61-4248-A2EE-9EDC3B853E97}"/>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3" name="Text Box 41">
          <a:extLst>
            <a:ext uri="{FF2B5EF4-FFF2-40B4-BE49-F238E27FC236}">
              <a16:creationId xmlns:a16="http://schemas.microsoft.com/office/drawing/2014/main" id="{06448203-DEF6-4CB2-83D4-3901D91AC6AF}"/>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4" name="Text Box 41">
          <a:extLst>
            <a:ext uri="{FF2B5EF4-FFF2-40B4-BE49-F238E27FC236}">
              <a16:creationId xmlns:a16="http://schemas.microsoft.com/office/drawing/2014/main" id="{C685E7BE-589E-43A7-9F92-226F2AAFDCCE}"/>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104775</xdr:colOff>
      <xdr:row>55</xdr:row>
      <xdr:rowOff>0</xdr:rowOff>
    </xdr:from>
    <xdr:to>
      <xdr:col>4</xdr:col>
      <xdr:colOff>209550</xdr:colOff>
      <xdr:row>55</xdr:row>
      <xdr:rowOff>114300</xdr:rowOff>
    </xdr:to>
    <xdr:sp macro="" textlink="">
      <xdr:nvSpPr>
        <xdr:cNvPr id="114515" name="Text Box 41">
          <a:extLst>
            <a:ext uri="{FF2B5EF4-FFF2-40B4-BE49-F238E27FC236}">
              <a16:creationId xmlns:a16="http://schemas.microsoft.com/office/drawing/2014/main" id="{9A1DB3B0-7280-4577-AAFA-9BB03A379C1F}"/>
            </a:ext>
          </a:extLst>
        </xdr:cNvPr>
        <xdr:cNvSpPr txBox="1">
          <a:spLocks noChangeArrowheads="1"/>
        </xdr:cNvSpPr>
      </xdr:nvSpPr>
      <xdr:spPr bwMode="auto">
        <a:xfrm>
          <a:off x="6581775"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6" name="Text Box 41">
          <a:extLst>
            <a:ext uri="{FF2B5EF4-FFF2-40B4-BE49-F238E27FC236}">
              <a16:creationId xmlns:a16="http://schemas.microsoft.com/office/drawing/2014/main" id="{71B326C6-0809-4FB9-99E2-DCC6A45E5579}"/>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7" name="Text Box 41">
          <a:extLst>
            <a:ext uri="{FF2B5EF4-FFF2-40B4-BE49-F238E27FC236}">
              <a16:creationId xmlns:a16="http://schemas.microsoft.com/office/drawing/2014/main" id="{6D2DDD7C-A7B4-43B6-8E81-DAA0A551A3A7}"/>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8" name="Text Box 41">
          <a:extLst>
            <a:ext uri="{FF2B5EF4-FFF2-40B4-BE49-F238E27FC236}">
              <a16:creationId xmlns:a16="http://schemas.microsoft.com/office/drawing/2014/main" id="{E447C1B1-AFAD-4A53-B309-4B3F0664531F}"/>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800100</xdr:colOff>
      <xdr:row>55</xdr:row>
      <xdr:rowOff>0</xdr:rowOff>
    </xdr:from>
    <xdr:to>
      <xdr:col>4</xdr:col>
      <xdr:colOff>904875</xdr:colOff>
      <xdr:row>55</xdr:row>
      <xdr:rowOff>114300</xdr:rowOff>
    </xdr:to>
    <xdr:sp macro="" textlink="">
      <xdr:nvSpPr>
        <xdr:cNvPr id="114519" name="Text Box 41">
          <a:extLst>
            <a:ext uri="{FF2B5EF4-FFF2-40B4-BE49-F238E27FC236}">
              <a16:creationId xmlns:a16="http://schemas.microsoft.com/office/drawing/2014/main" id="{868E88CD-2F14-408C-8641-0E99C97ED6DC}"/>
            </a:ext>
          </a:extLst>
        </xdr:cNvPr>
        <xdr:cNvSpPr txBox="1">
          <a:spLocks noChangeArrowheads="1"/>
        </xdr:cNvSpPr>
      </xdr:nvSpPr>
      <xdr:spPr bwMode="auto">
        <a:xfrm>
          <a:off x="7277100" y="51625500"/>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698500</xdr:colOff>
      <xdr:row>0</xdr:row>
      <xdr:rowOff>63499</xdr:rowOff>
    </xdr:from>
    <xdr:to>
      <xdr:col>1</xdr:col>
      <xdr:colOff>1918494</xdr:colOff>
      <xdr:row>2</xdr:row>
      <xdr:rowOff>242109</xdr:rowOff>
    </xdr:to>
    <xdr:pic>
      <xdr:nvPicPr>
        <xdr:cNvPr id="390" name="Imagen 389">
          <a:extLst>
            <a:ext uri="{FF2B5EF4-FFF2-40B4-BE49-F238E27FC236}">
              <a16:creationId xmlns:a16="http://schemas.microsoft.com/office/drawing/2014/main" id="{4E545916-01ED-4738-AA2A-7F16F5C970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975" t="33703" r="7232" b="35054"/>
        <a:stretch/>
      </xdr:blipFill>
      <xdr:spPr>
        <a:xfrm>
          <a:off x="698500" y="63499"/>
          <a:ext cx="2270125" cy="8294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53"/>
  <sheetViews>
    <sheetView topLeftCell="F3" zoomScale="80" zoomScaleNormal="80" zoomScaleSheetLayoutView="100" workbookViewId="0">
      <selection activeCell="A42" sqref="A42:A44"/>
    </sheetView>
  </sheetViews>
  <sheetFormatPr baseColWidth="10" defaultColWidth="11.5" defaultRowHeight="13" x14ac:dyDescent="0.15"/>
  <cols>
    <col min="1" max="1" width="25.5" style="30" customWidth="1"/>
    <col min="2" max="2" width="28.1640625" style="30" customWidth="1"/>
    <col min="3" max="3" width="7" style="30" bestFit="1" customWidth="1"/>
    <col min="4" max="4" width="31.1640625" style="30" customWidth="1"/>
    <col min="5" max="5" width="16.6640625" style="30" customWidth="1"/>
    <col min="6" max="6" width="24.6640625" style="30" customWidth="1"/>
    <col min="7" max="7" width="45.33203125" style="30" customWidth="1"/>
    <col min="8" max="8" width="28.6640625" style="30" customWidth="1"/>
    <col min="9" max="9" width="12.33203125" style="72" customWidth="1"/>
    <col min="10" max="10" width="20.5" style="72" customWidth="1"/>
    <col min="11" max="11" width="8.83203125" style="72" customWidth="1"/>
    <col min="12" max="12" width="15.83203125" style="72" customWidth="1"/>
    <col min="13" max="13" width="5.1640625" style="30" hidden="1" customWidth="1"/>
    <col min="14" max="14" width="21.33203125" style="30" customWidth="1"/>
    <col min="15" max="15" width="15.6640625" style="72" customWidth="1"/>
    <col min="16" max="16" width="12.33203125" style="30" bestFit="1" customWidth="1"/>
    <col min="17" max="16384" width="11.5" style="30"/>
  </cols>
  <sheetData>
    <row r="1" spans="1:18" ht="18.75" customHeight="1" x14ac:dyDescent="0.15">
      <c r="A1" s="371"/>
      <c r="B1" s="373"/>
      <c r="C1" s="365" t="s">
        <v>130</v>
      </c>
      <c r="D1" s="366"/>
      <c r="E1" s="366"/>
      <c r="F1" s="366"/>
      <c r="G1" s="366"/>
      <c r="H1" s="366"/>
      <c r="I1" s="366"/>
      <c r="J1" s="366"/>
      <c r="K1" s="366"/>
      <c r="L1" s="366"/>
      <c r="M1" s="366"/>
      <c r="N1" s="366"/>
      <c r="O1" s="367"/>
    </row>
    <row r="2" spans="1:18" ht="18.75" customHeight="1" x14ac:dyDescent="0.15">
      <c r="A2" s="377"/>
      <c r="B2" s="378"/>
      <c r="C2" s="368"/>
      <c r="D2" s="369"/>
      <c r="E2" s="369"/>
      <c r="F2" s="369"/>
      <c r="G2" s="369"/>
      <c r="H2" s="369"/>
      <c r="I2" s="369"/>
      <c r="J2" s="369"/>
      <c r="K2" s="369"/>
      <c r="L2" s="369"/>
      <c r="M2" s="369"/>
      <c r="N2" s="369"/>
      <c r="O2" s="370"/>
    </row>
    <row r="3" spans="1:18" ht="18.75" customHeight="1" x14ac:dyDescent="0.15">
      <c r="A3" s="377"/>
      <c r="B3" s="378"/>
      <c r="C3" s="379" t="s">
        <v>133</v>
      </c>
      <c r="D3" s="380"/>
      <c r="E3" s="380"/>
      <c r="F3" s="381"/>
      <c r="G3" s="379" t="s">
        <v>134</v>
      </c>
      <c r="H3" s="380"/>
      <c r="I3" s="381"/>
      <c r="J3" s="379" t="s">
        <v>135</v>
      </c>
      <c r="K3" s="380"/>
      <c r="L3" s="380"/>
      <c r="M3" s="380"/>
      <c r="N3" s="380"/>
      <c r="O3" s="381"/>
    </row>
    <row r="4" spans="1:18" ht="18.75" customHeight="1" x14ac:dyDescent="0.15">
      <c r="A4" s="374"/>
      <c r="B4" s="376"/>
      <c r="C4" s="382" t="s">
        <v>137</v>
      </c>
      <c r="D4" s="383"/>
      <c r="E4" s="383"/>
      <c r="F4" s="384"/>
      <c r="G4" s="382" t="s">
        <v>136</v>
      </c>
      <c r="H4" s="383"/>
      <c r="I4" s="384"/>
      <c r="J4" s="382" t="s">
        <v>140</v>
      </c>
      <c r="K4" s="383"/>
      <c r="L4" s="383"/>
      <c r="M4" s="383"/>
      <c r="N4" s="383"/>
      <c r="O4" s="384"/>
    </row>
    <row r="5" spans="1:18" ht="18.75" customHeight="1" x14ac:dyDescent="0.15">
      <c r="A5" s="141" t="s">
        <v>128</v>
      </c>
      <c r="B5" s="141" t="s">
        <v>129</v>
      </c>
      <c r="C5" s="371" t="s">
        <v>27</v>
      </c>
      <c r="D5" s="372"/>
      <c r="E5" s="372"/>
      <c r="F5" s="372"/>
      <c r="G5" s="372"/>
      <c r="H5" s="372"/>
      <c r="I5" s="372"/>
      <c r="J5" s="372"/>
      <c r="K5" s="372"/>
      <c r="L5" s="372"/>
      <c r="M5" s="372"/>
      <c r="N5" s="372"/>
      <c r="O5" s="373"/>
    </row>
    <row r="6" spans="1:18" ht="18.75" customHeight="1" x14ac:dyDescent="0.15">
      <c r="A6" s="142" t="s">
        <v>131</v>
      </c>
      <c r="B6" s="143">
        <v>3</v>
      </c>
      <c r="C6" s="374"/>
      <c r="D6" s="375"/>
      <c r="E6" s="375"/>
      <c r="F6" s="375"/>
      <c r="G6" s="375"/>
      <c r="H6" s="375"/>
      <c r="I6" s="375"/>
      <c r="J6" s="375"/>
      <c r="K6" s="375"/>
      <c r="L6" s="375"/>
      <c r="M6" s="375"/>
      <c r="N6" s="375"/>
      <c r="O6" s="376"/>
    </row>
    <row r="7" spans="1:18" ht="5.25" customHeight="1" x14ac:dyDescent="0.15">
      <c r="A7" s="142"/>
      <c r="B7" s="143"/>
      <c r="C7" s="138"/>
      <c r="D7" s="139"/>
      <c r="E7" s="139"/>
      <c r="F7" s="139"/>
      <c r="G7" s="139"/>
      <c r="H7" s="139"/>
      <c r="I7" s="139"/>
      <c r="J7" s="139"/>
      <c r="K7" s="139"/>
      <c r="L7" s="139"/>
      <c r="M7" s="139"/>
      <c r="N7" s="139"/>
      <c r="O7" s="140"/>
    </row>
    <row r="8" spans="1:18" s="29" customFormat="1" ht="15" customHeight="1" x14ac:dyDescent="0.15">
      <c r="A8" s="358" t="s">
        <v>132</v>
      </c>
      <c r="B8" s="358"/>
      <c r="C8" s="358"/>
      <c r="D8" s="358"/>
      <c r="E8" s="358"/>
      <c r="F8" s="358"/>
      <c r="G8" s="358"/>
      <c r="H8" s="358"/>
      <c r="I8" s="358"/>
      <c r="J8" s="358"/>
      <c r="K8" s="358"/>
      <c r="L8" s="358"/>
      <c r="M8" s="358"/>
      <c r="N8" s="358"/>
      <c r="O8" s="358"/>
    </row>
    <row r="9" spans="1:18" s="29" customFormat="1" ht="15" customHeight="1" x14ac:dyDescent="0.15">
      <c r="A9" s="358"/>
      <c r="B9" s="358"/>
      <c r="C9" s="358"/>
      <c r="D9" s="358"/>
      <c r="E9" s="358"/>
      <c r="F9" s="358"/>
      <c r="G9" s="358"/>
      <c r="H9" s="358"/>
      <c r="I9" s="358"/>
      <c r="J9" s="358"/>
      <c r="K9" s="358"/>
      <c r="L9" s="358"/>
      <c r="M9" s="358"/>
      <c r="N9" s="358"/>
      <c r="O9" s="358"/>
    </row>
    <row r="10" spans="1:18" s="31" customFormat="1" ht="39" customHeight="1" x14ac:dyDescent="0.15">
      <c r="A10" s="189" t="s">
        <v>83</v>
      </c>
      <c r="B10" s="189" t="s">
        <v>84</v>
      </c>
      <c r="C10" s="189" t="s">
        <v>85</v>
      </c>
      <c r="D10" s="189" t="s">
        <v>39</v>
      </c>
      <c r="E10" s="144" t="s">
        <v>93</v>
      </c>
      <c r="F10" s="144" t="s">
        <v>94</v>
      </c>
      <c r="G10" s="144" t="s">
        <v>95</v>
      </c>
      <c r="H10" s="144" t="s">
        <v>96</v>
      </c>
      <c r="I10" s="144" t="s">
        <v>97</v>
      </c>
      <c r="J10" s="144" t="s">
        <v>144</v>
      </c>
      <c r="K10" s="144" t="s">
        <v>98</v>
      </c>
      <c r="L10" s="144" t="s">
        <v>145</v>
      </c>
      <c r="M10" s="144"/>
      <c r="N10" s="144"/>
      <c r="O10" s="144" t="s">
        <v>99</v>
      </c>
    </row>
    <row r="11" spans="1:18" ht="63" customHeight="1" x14ac:dyDescent="0.15">
      <c r="A11" s="363" t="s">
        <v>161</v>
      </c>
      <c r="B11" s="364" t="s">
        <v>162</v>
      </c>
      <c r="C11" s="240" t="s">
        <v>163</v>
      </c>
      <c r="D11" s="25" t="s">
        <v>164</v>
      </c>
      <c r="E11" s="240" t="s">
        <v>141</v>
      </c>
      <c r="F11" s="240" t="s">
        <v>165</v>
      </c>
      <c r="G11" s="240" t="s">
        <v>166</v>
      </c>
      <c r="H11" s="240" t="s">
        <v>167</v>
      </c>
      <c r="I11" s="215">
        <v>20</v>
      </c>
      <c r="J11" s="215" t="str">
        <f>IF(I11=5,"MODERADO",IF(I11=10,"MAYOR",IF(I11=20,"CATASTROFICO","")))</f>
        <v>CATASTROFICO</v>
      </c>
      <c r="K11" s="215">
        <v>5</v>
      </c>
      <c r="L11" s="216" t="str">
        <f>IF(K11=1,"RARA VEZ",IF(K11=2,"IMPROBABLE",IF(K11=3,"POSIBLE",IF(K11=4,"PROBABLE",IF(K11=5,"CASI SEGURO","")))))</f>
        <v>CASI SEGURO</v>
      </c>
      <c r="M11" s="215">
        <f>I11*K11</f>
        <v>100</v>
      </c>
      <c r="N11" s="215" t="str">
        <f>CONCATENATE(L11,J11)</f>
        <v>CASI SEGUROCATASTROFICO</v>
      </c>
      <c r="O11" s="215" t="s">
        <v>120</v>
      </c>
      <c r="Q11" s="73"/>
      <c r="R11" s="114"/>
    </row>
    <row r="12" spans="1:18" ht="71.25" customHeight="1" x14ac:dyDescent="0.15">
      <c r="A12" s="363"/>
      <c r="B12" s="364"/>
      <c r="C12" s="25" t="s">
        <v>168</v>
      </c>
      <c r="D12" s="240" t="s">
        <v>169</v>
      </c>
      <c r="E12" s="240" t="s">
        <v>141</v>
      </c>
      <c r="F12" s="240" t="s">
        <v>165</v>
      </c>
      <c r="G12" s="240" t="s">
        <v>170</v>
      </c>
      <c r="H12" s="240" t="s">
        <v>167</v>
      </c>
      <c r="I12" s="215">
        <v>20</v>
      </c>
      <c r="J12" s="215" t="str">
        <f t="shared" ref="J12:J23" si="0">IF(I12=5,"MODERADO",IF(I12=10,"MAYOR",IF(I12=20,"CATASTROFICO","")))</f>
        <v>CATASTROFICO</v>
      </c>
      <c r="K12" s="215">
        <v>5</v>
      </c>
      <c r="L12" s="216" t="str">
        <f t="shared" ref="L12:L23" si="1">IF(K12=1,"RARA VEZ",IF(K12=2,"IMPROBABLE",IF(K12=3,"POSIBLE",IF(K12=4,"PROBABLE",IF(K12=5,"CASI SEGURO","")))))</f>
        <v>CASI SEGURO</v>
      </c>
      <c r="M12" s="215">
        <f t="shared" ref="M12:M23" si="2">I12*K12</f>
        <v>100</v>
      </c>
      <c r="N12" s="215" t="str">
        <f t="shared" ref="N12:N24" si="3">CONCATENATE(L12,J12)</f>
        <v>CASI SEGUROCATASTROFICO</v>
      </c>
      <c r="O12" s="215" t="s">
        <v>120</v>
      </c>
      <c r="Q12" s="32"/>
    </row>
    <row r="13" spans="1:18" ht="119" x14ac:dyDescent="0.15">
      <c r="A13" s="245" t="s">
        <v>179</v>
      </c>
      <c r="B13" s="246" t="s">
        <v>180</v>
      </c>
      <c r="C13" s="241" t="s">
        <v>178</v>
      </c>
      <c r="D13" s="242" t="s">
        <v>174</v>
      </c>
      <c r="E13" s="241" t="s">
        <v>141</v>
      </c>
      <c r="F13" s="243" t="s">
        <v>175</v>
      </c>
      <c r="G13" s="241" t="s">
        <v>176</v>
      </c>
      <c r="H13" s="241" t="s">
        <v>177</v>
      </c>
      <c r="I13" s="215">
        <v>20</v>
      </c>
      <c r="J13" s="215" t="str">
        <f t="shared" si="0"/>
        <v>CATASTROFICO</v>
      </c>
      <c r="K13" s="215">
        <v>5</v>
      </c>
      <c r="L13" s="216" t="str">
        <f t="shared" si="1"/>
        <v>CASI SEGURO</v>
      </c>
      <c r="M13" s="215">
        <f>I13*K13</f>
        <v>100</v>
      </c>
      <c r="N13" s="215" t="str">
        <f t="shared" si="3"/>
        <v>CASI SEGUROCATASTROFICO</v>
      </c>
      <c r="O13" s="215" t="s">
        <v>120</v>
      </c>
      <c r="Q13" s="32"/>
    </row>
    <row r="14" spans="1:18" ht="248.25" customHeight="1" x14ac:dyDescent="0.15">
      <c r="A14" s="232" t="s">
        <v>183</v>
      </c>
      <c r="B14" s="237" t="s">
        <v>184</v>
      </c>
      <c r="C14" s="215" t="s">
        <v>185</v>
      </c>
      <c r="D14" s="173" t="s">
        <v>416</v>
      </c>
      <c r="E14" s="252" t="s">
        <v>141</v>
      </c>
      <c r="F14" s="252" t="s">
        <v>186</v>
      </c>
      <c r="G14" s="252" t="s">
        <v>187</v>
      </c>
      <c r="H14" s="252" t="s">
        <v>188</v>
      </c>
      <c r="I14" s="215">
        <v>20</v>
      </c>
      <c r="J14" s="215" t="str">
        <f t="shared" si="0"/>
        <v>CATASTROFICO</v>
      </c>
      <c r="K14" s="215">
        <v>5</v>
      </c>
      <c r="L14" s="216" t="str">
        <f t="shared" si="1"/>
        <v>CASI SEGURO</v>
      </c>
      <c r="M14" s="215">
        <f t="shared" si="2"/>
        <v>100</v>
      </c>
      <c r="N14" s="215" t="str">
        <f t="shared" si="3"/>
        <v>CASI SEGUROCATASTROFICO</v>
      </c>
      <c r="O14" s="215" t="s">
        <v>120</v>
      </c>
      <c r="Q14" s="32"/>
    </row>
    <row r="15" spans="1:18" ht="103.5" customHeight="1" x14ac:dyDescent="0.15">
      <c r="A15" s="363" t="s">
        <v>191</v>
      </c>
      <c r="B15" s="391" t="s">
        <v>192</v>
      </c>
      <c r="C15" s="25" t="s">
        <v>197</v>
      </c>
      <c r="D15" s="335" t="s">
        <v>193</v>
      </c>
      <c r="E15" s="240" t="s">
        <v>141</v>
      </c>
      <c r="F15" s="240" t="s">
        <v>194</v>
      </c>
      <c r="G15" s="240" t="s">
        <v>195</v>
      </c>
      <c r="H15" s="167" t="s">
        <v>196</v>
      </c>
      <c r="I15" s="215">
        <v>20</v>
      </c>
      <c r="J15" s="215" t="str">
        <f t="shared" si="0"/>
        <v>CATASTROFICO</v>
      </c>
      <c r="K15" s="215">
        <v>5</v>
      </c>
      <c r="L15" s="216" t="str">
        <f t="shared" si="1"/>
        <v>CASI SEGURO</v>
      </c>
      <c r="M15" s="215">
        <f t="shared" si="2"/>
        <v>100</v>
      </c>
      <c r="N15" s="215" t="str">
        <f t="shared" si="3"/>
        <v>CASI SEGUROCATASTROFICO</v>
      </c>
      <c r="O15" s="215" t="s">
        <v>120</v>
      </c>
      <c r="Q15" s="32"/>
    </row>
    <row r="16" spans="1:18" ht="153.75" customHeight="1" x14ac:dyDescent="0.15">
      <c r="A16" s="363"/>
      <c r="B16" s="391"/>
      <c r="C16" s="25" t="s">
        <v>198</v>
      </c>
      <c r="D16" s="336" t="s">
        <v>383</v>
      </c>
      <c r="E16" s="240" t="s">
        <v>141</v>
      </c>
      <c r="F16" s="240" t="s">
        <v>194</v>
      </c>
      <c r="G16" s="240" t="s">
        <v>195</v>
      </c>
      <c r="H16" s="167" t="s">
        <v>362</v>
      </c>
      <c r="I16" s="215">
        <v>20</v>
      </c>
      <c r="J16" s="215" t="str">
        <f t="shared" si="0"/>
        <v>CATASTROFICO</v>
      </c>
      <c r="K16" s="215">
        <v>5</v>
      </c>
      <c r="L16" s="216" t="str">
        <f t="shared" si="1"/>
        <v>CASI SEGURO</v>
      </c>
      <c r="M16" s="215">
        <f t="shared" si="2"/>
        <v>100</v>
      </c>
      <c r="N16" s="215" t="str">
        <f t="shared" si="3"/>
        <v>CASI SEGUROCATASTROFICO</v>
      </c>
      <c r="O16" s="215" t="s">
        <v>120</v>
      </c>
      <c r="Q16" s="32"/>
    </row>
    <row r="17" spans="1:15" ht="92.25" customHeight="1" x14ac:dyDescent="0.15">
      <c r="A17" s="363" t="s">
        <v>201</v>
      </c>
      <c r="B17" s="364" t="s">
        <v>202</v>
      </c>
      <c r="C17" s="25" t="s">
        <v>212</v>
      </c>
      <c r="D17" s="25" t="s">
        <v>203</v>
      </c>
      <c r="E17" s="240" t="s">
        <v>141</v>
      </c>
      <c r="F17" s="167" t="s">
        <v>204</v>
      </c>
      <c r="G17" s="240" t="s">
        <v>205</v>
      </c>
      <c r="H17" s="167" t="s">
        <v>206</v>
      </c>
      <c r="I17" s="215">
        <v>20</v>
      </c>
      <c r="J17" s="257" t="str">
        <f t="shared" si="0"/>
        <v>CATASTROFICO</v>
      </c>
      <c r="K17" s="257">
        <v>5</v>
      </c>
      <c r="L17" s="258" t="str">
        <f t="shared" si="1"/>
        <v>CASI SEGURO</v>
      </c>
      <c r="M17" s="257">
        <f t="shared" si="2"/>
        <v>100</v>
      </c>
      <c r="N17" s="257" t="str">
        <f t="shared" si="3"/>
        <v>CASI SEGUROCATASTROFICO</v>
      </c>
      <c r="O17" s="257" t="s">
        <v>120</v>
      </c>
    </row>
    <row r="18" spans="1:15" ht="72.75" customHeight="1" x14ac:dyDescent="0.15">
      <c r="A18" s="363"/>
      <c r="B18" s="364"/>
      <c r="C18" s="25" t="s">
        <v>213</v>
      </c>
      <c r="D18" s="252" t="s">
        <v>207</v>
      </c>
      <c r="E18" s="240" t="s">
        <v>141</v>
      </c>
      <c r="F18" s="167" t="s">
        <v>194</v>
      </c>
      <c r="G18" s="240" t="s">
        <v>208</v>
      </c>
      <c r="H18" s="167" t="s">
        <v>209</v>
      </c>
      <c r="I18" s="215">
        <v>20</v>
      </c>
      <c r="J18" s="215" t="str">
        <f t="shared" si="0"/>
        <v>CATASTROFICO</v>
      </c>
      <c r="K18" s="215">
        <v>5</v>
      </c>
      <c r="L18" s="216" t="str">
        <f t="shared" si="1"/>
        <v>CASI SEGURO</v>
      </c>
      <c r="M18" s="215">
        <f t="shared" si="2"/>
        <v>100</v>
      </c>
      <c r="N18" s="215" t="str">
        <f t="shared" si="3"/>
        <v>CASI SEGUROCATASTROFICO</v>
      </c>
      <c r="O18" s="215" t="s">
        <v>120</v>
      </c>
    </row>
    <row r="19" spans="1:15" ht="52.5" customHeight="1" x14ac:dyDescent="0.15">
      <c r="A19" s="363"/>
      <c r="B19" s="364"/>
      <c r="C19" s="25" t="s">
        <v>214</v>
      </c>
      <c r="D19" s="252" t="s">
        <v>210</v>
      </c>
      <c r="E19" s="240" t="s">
        <v>141</v>
      </c>
      <c r="F19" s="167" t="s">
        <v>194</v>
      </c>
      <c r="G19" s="240" t="s">
        <v>211</v>
      </c>
      <c r="H19" s="167" t="s">
        <v>206</v>
      </c>
      <c r="I19" s="215">
        <v>20</v>
      </c>
      <c r="J19" s="215" t="str">
        <f t="shared" si="0"/>
        <v>CATASTROFICO</v>
      </c>
      <c r="K19" s="215">
        <v>5</v>
      </c>
      <c r="L19" s="216" t="str">
        <f t="shared" si="1"/>
        <v>CASI SEGURO</v>
      </c>
      <c r="M19" s="215">
        <f t="shared" si="2"/>
        <v>100</v>
      </c>
      <c r="N19" s="215" t="str">
        <f t="shared" si="3"/>
        <v>CASI SEGUROCATASTROFICO</v>
      </c>
      <c r="O19" s="215" t="s">
        <v>120</v>
      </c>
    </row>
    <row r="20" spans="1:15" ht="200.25" customHeight="1" x14ac:dyDescent="0.15">
      <c r="A20" s="245" t="s">
        <v>225</v>
      </c>
      <c r="B20" s="246" t="s">
        <v>226</v>
      </c>
      <c r="C20" s="25" t="s">
        <v>230</v>
      </c>
      <c r="D20" s="262" t="s">
        <v>227</v>
      </c>
      <c r="E20" s="240" t="s">
        <v>141</v>
      </c>
      <c r="F20" s="240" t="s">
        <v>194</v>
      </c>
      <c r="G20" s="263" t="s">
        <v>228</v>
      </c>
      <c r="H20" s="252" t="s">
        <v>229</v>
      </c>
      <c r="I20" s="215">
        <v>20</v>
      </c>
      <c r="J20" s="215" t="str">
        <f t="shared" si="0"/>
        <v>CATASTROFICO</v>
      </c>
      <c r="K20" s="215">
        <v>5</v>
      </c>
      <c r="L20" s="216" t="str">
        <f t="shared" si="1"/>
        <v>CASI SEGURO</v>
      </c>
      <c r="M20" s="215">
        <f t="shared" si="2"/>
        <v>100</v>
      </c>
      <c r="N20" s="215" t="str">
        <f t="shared" si="3"/>
        <v>CASI SEGUROCATASTROFICO</v>
      </c>
      <c r="O20" s="215" t="s">
        <v>120</v>
      </c>
    </row>
    <row r="21" spans="1:15" ht="107.25" customHeight="1" x14ac:dyDescent="0.15">
      <c r="A21" s="363" t="s">
        <v>234</v>
      </c>
      <c r="B21" s="390" t="s">
        <v>235</v>
      </c>
      <c r="C21" s="215" t="s">
        <v>245</v>
      </c>
      <c r="D21" s="264" t="s">
        <v>236</v>
      </c>
      <c r="E21" s="265" t="s">
        <v>141</v>
      </c>
      <c r="F21" s="265" t="s">
        <v>237</v>
      </c>
      <c r="G21" s="265" t="s">
        <v>238</v>
      </c>
      <c r="H21" s="266" t="s">
        <v>239</v>
      </c>
      <c r="I21" s="215">
        <v>20</v>
      </c>
      <c r="J21" s="215" t="str">
        <f>IF(I21=5,"MODERADO",IF(I21=10,"MAYOR",IF(I21=20,"CATASTROFICO","")))</f>
        <v>CATASTROFICO</v>
      </c>
      <c r="K21" s="215">
        <v>5</v>
      </c>
      <c r="L21" s="216" t="str">
        <f>IF(K21=1,"RARA VEZ",IF(K21=2,"IMPROBABLE",IF(K21=3,"POSIBLE",IF(K21=4,"PROBABLE",IF(K21=5,"CASI SEGURO","")))))</f>
        <v>CASI SEGURO</v>
      </c>
      <c r="M21" s="215">
        <f>I21*K21</f>
        <v>100</v>
      </c>
      <c r="N21" s="215" t="str">
        <f>CONCATENATE(L21,J21)</f>
        <v>CASI SEGUROCATASTROFICO</v>
      </c>
      <c r="O21" s="215" t="s">
        <v>120</v>
      </c>
    </row>
    <row r="22" spans="1:15" ht="107.25" customHeight="1" x14ac:dyDescent="0.15">
      <c r="A22" s="363"/>
      <c r="B22" s="390"/>
      <c r="C22" s="215" t="s">
        <v>246</v>
      </c>
      <c r="D22" s="266" t="s">
        <v>240</v>
      </c>
      <c r="E22" s="265" t="s">
        <v>141</v>
      </c>
      <c r="F22" s="265" t="s">
        <v>194</v>
      </c>
      <c r="G22" s="265" t="s">
        <v>241</v>
      </c>
      <c r="H22" s="267" t="s">
        <v>242</v>
      </c>
      <c r="I22" s="215">
        <v>20</v>
      </c>
      <c r="J22" s="215" t="str">
        <f t="shared" si="0"/>
        <v>CATASTROFICO</v>
      </c>
      <c r="K22" s="215">
        <v>5</v>
      </c>
      <c r="L22" s="216" t="str">
        <f t="shared" si="1"/>
        <v>CASI SEGURO</v>
      </c>
      <c r="M22" s="215">
        <f t="shared" si="2"/>
        <v>100</v>
      </c>
      <c r="N22" s="215" t="str">
        <f t="shared" si="3"/>
        <v>CASI SEGUROCATASTROFICO</v>
      </c>
      <c r="O22" s="215" t="s">
        <v>120</v>
      </c>
    </row>
    <row r="23" spans="1:15" ht="107.25" customHeight="1" x14ac:dyDescent="0.15">
      <c r="A23" s="363"/>
      <c r="B23" s="390"/>
      <c r="C23" s="215" t="s">
        <v>247</v>
      </c>
      <c r="D23" s="266" t="s">
        <v>460</v>
      </c>
      <c r="E23" s="265" t="s">
        <v>141</v>
      </c>
      <c r="F23" s="265" t="s">
        <v>243</v>
      </c>
      <c r="G23" s="268" t="s">
        <v>244</v>
      </c>
      <c r="H23" s="267" t="s">
        <v>242</v>
      </c>
      <c r="I23" s="215">
        <v>20</v>
      </c>
      <c r="J23" s="215" t="str">
        <f t="shared" si="0"/>
        <v>CATASTROFICO</v>
      </c>
      <c r="K23" s="215">
        <v>5</v>
      </c>
      <c r="L23" s="216" t="str">
        <f t="shared" si="1"/>
        <v>CASI SEGURO</v>
      </c>
      <c r="M23" s="215">
        <f t="shared" si="2"/>
        <v>100</v>
      </c>
      <c r="N23" s="215" t="str">
        <f t="shared" si="3"/>
        <v>CASI SEGUROCATASTROFICO</v>
      </c>
      <c r="O23" s="215" t="s">
        <v>120</v>
      </c>
    </row>
    <row r="24" spans="1:15" ht="246" customHeight="1" x14ac:dyDescent="0.15">
      <c r="A24" s="232" t="s">
        <v>259</v>
      </c>
      <c r="B24" s="237" t="s">
        <v>263</v>
      </c>
      <c r="C24" s="244" t="s">
        <v>261</v>
      </c>
      <c r="D24" s="252" t="s">
        <v>164</v>
      </c>
      <c r="E24" s="240" t="s">
        <v>141</v>
      </c>
      <c r="F24" s="240" t="s">
        <v>194</v>
      </c>
      <c r="G24" s="269" t="s">
        <v>260</v>
      </c>
      <c r="H24" s="240" t="s">
        <v>424</v>
      </c>
      <c r="I24" s="257">
        <v>20</v>
      </c>
      <c r="J24" s="257" t="str">
        <f t="shared" ref="J24:J42" si="4">IF(I24=5,"MODERADO",IF(I24=10,"MAYOR",IF(I24=20,"CATASTROFICO","")))</f>
        <v>CATASTROFICO</v>
      </c>
      <c r="K24" s="257">
        <v>5</v>
      </c>
      <c r="L24" s="258" t="str">
        <f t="shared" ref="L24:L29" si="5">IF(K24=1,"RARA VEZ",IF(K24=2,"IMPROBABLE",IF(K24=3,"POSIBLE",IF(K24=4,"PROBABLE",IF(K24=5,"CASI SEGURO","")))))</f>
        <v>CASI SEGURO</v>
      </c>
      <c r="M24" s="257">
        <f>I24*K24</f>
        <v>100</v>
      </c>
      <c r="N24" s="257" t="str">
        <f t="shared" si="3"/>
        <v>CASI SEGUROCATASTROFICO</v>
      </c>
      <c r="O24" s="257" t="s">
        <v>120</v>
      </c>
    </row>
    <row r="25" spans="1:15" s="271" customFormat="1" ht="132" customHeight="1" x14ac:dyDescent="0.15">
      <c r="A25" s="270" t="s">
        <v>265</v>
      </c>
      <c r="B25" s="200" t="s">
        <v>276</v>
      </c>
      <c r="C25" s="193" t="s">
        <v>275</v>
      </c>
      <c r="D25" s="191" t="s">
        <v>271</v>
      </c>
      <c r="E25" s="193" t="s">
        <v>141</v>
      </c>
      <c r="F25" s="193" t="s">
        <v>272</v>
      </c>
      <c r="G25" s="193" t="s">
        <v>273</v>
      </c>
      <c r="H25" s="193" t="s">
        <v>274</v>
      </c>
      <c r="I25" s="191">
        <v>20</v>
      </c>
      <c r="J25" s="191" t="str">
        <f t="shared" si="4"/>
        <v>CATASTROFICO</v>
      </c>
      <c r="K25" s="191">
        <v>5</v>
      </c>
      <c r="L25" s="191" t="str">
        <f t="shared" si="5"/>
        <v>CASI SEGURO</v>
      </c>
      <c r="M25" s="191">
        <f t="shared" ref="M25:M35" si="6">I25*K25</f>
        <v>100</v>
      </c>
      <c r="N25" s="191" t="str">
        <f t="shared" ref="N25:N35" si="7">CONCATENATE(L25,J25)</f>
        <v>CASI SEGUROCATASTROFICO</v>
      </c>
      <c r="O25" s="191" t="s">
        <v>120</v>
      </c>
    </row>
    <row r="26" spans="1:15" s="271" customFormat="1" ht="164.25" customHeight="1" x14ac:dyDescent="0.15">
      <c r="A26" s="270" t="s">
        <v>270</v>
      </c>
      <c r="B26" s="200" t="s">
        <v>287</v>
      </c>
      <c r="C26" s="191" t="s">
        <v>286</v>
      </c>
      <c r="D26" s="276" t="s">
        <v>282</v>
      </c>
      <c r="E26" s="277" t="s">
        <v>141</v>
      </c>
      <c r="F26" s="275" t="s">
        <v>283</v>
      </c>
      <c r="G26" s="275" t="s">
        <v>284</v>
      </c>
      <c r="H26" s="275" t="s">
        <v>285</v>
      </c>
      <c r="I26" s="191">
        <v>20</v>
      </c>
      <c r="J26" s="191" t="str">
        <f t="shared" si="4"/>
        <v>CATASTROFICO</v>
      </c>
      <c r="K26" s="191">
        <v>5</v>
      </c>
      <c r="L26" s="191" t="str">
        <f t="shared" ref="L26:L35" si="8">IF(K26=1,"RARA VEZ",IF(K26=2,"IMPROBABLE",IF(K26=3,"POSIBLE",IF(K26=4,"PROBABLE",IF(K26=5,"CASI SEGURO","")))))</f>
        <v>CASI SEGURO</v>
      </c>
      <c r="M26" s="191">
        <f t="shared" si="6"/>
        <v>100</v>
      </c>
      <c r="N26" s="191" t="str">
        <f t="shared" si="7"/>
        <v>CASI SEGUROCATASTROFICO</v>
      </c>
      <c r="O26" s="191" t="s">
        <v>120</v>
      </c>
    </row>
    <row r="27" spans="1:15" s="271" customFormat="1" ht="105" customHeight="1" x14ac:dyDescent="0.15">
      <c r="A27" s="386" t="s">
        <v>266</v>
      </c>
      <c r="B27" s="361" t="s">
        <v>292</v>
      </c>
      <c r="C27" s="191" t="s">
        <v>297</v>
      </c>
      <c r="D27" s="200" t="s">
        <v>464</v>
      </c>
      <c r="E27" s="193" t="s">
        <v>141</v>
      </c>
      <c r="F27" s="274" t="s">
        <v>293</v>
      </c>
      <c r="G27" s="203" t="s">
        <v>294</v>
      </c>
      <c r="H27" s="274" t="s">
        <v>473</v>
      </c>
      <c r="I27" s="191">
        <v>20</v>
      </c>
      <c r="J27" s="191" t="str">
        <f t="shared" si="4"/>
        <v>CATASTROFICO</v>
      </c>
      <c r="K27" s="191">
        <v>5</v>
      </c>
      <c r="L27" s="191" t="str">
        <f t="shared" si="5"/>
        <v>CASI SEGURO</v>
      </c>
      <c r="M27" s="191">
        <f t="shared" si="6"/>
        <v>100</v>
      </c>
      <c r="N27" s="191" t="str">
        <f t="shared" si="7"/>
        <v>CASI SEGUROCATASTROFICO</v>
      </c>
      <c r="O27" s="191" t="s">
        <v>120</v>
      </c>
    </row>
    <row r="28" spans="1:15" s="271" customFormat="1" ht="105" customHeight="1" x14ac:dyDescent="0.15">
      <c r="A28" s="387"/>
      <c r="B28" s="385"/>
      <c r="C28" s="191" t="s">
        <v>298</v>
      </c>
      <c r="D28" s="200" t="s">
        <v>472</v>
      </c>
      <c r="E28" s="193" t="s">
        <v>141</v>
      </c>
      <c r="F28" s="274" t="s">
        <v>293</v>
      </c>
      <c r="G28" s="203" t="s">
        <v>295</v>
      </c>
      <c r="H28" s="274" t="s">
        <v>473</v>
      </c>
      <c r="I28" s="191">
        <v>20</v>
      </c>
      <c r="J28" s="191" t="str">
        <f t="shared" si="4"/>
        <v>CATASTROFICO</v>
      </c>
      <c r="K28" s="191">
        <v>5</v>
      </c>
      <c r="L28" s="191" t="str">
        <f t="shared" si="8"/>
        <v>CASI SEGURO</v>
      </c>
      <c r="M28" s="191">
        <f t="shared" si="6"/>
        <v>100</v>
      </c>
      <c r="N28" s="191" t="str">
        <f t="shared" si="7"/>
        <v>CASI SEGUROCATASTROFICO</v>
      </c>
      <c r="O28" s="191" t="s">
        <v>120</v>
      </c>
    </row>
    <row r="29" spans="1:15" s="271" customFormat="1" ht="105" customHeight="1" x14ac:dyDescent="0.15">
      <c r="A29" s="387"/>
      <c r="B29" s="362"/>
      <c r="C29" s="191" t="s">
        <v>299</v>
      </c>
      <c r="D29" s="200" t="s">
        <v>465</v>
      </c>
      <c r="E29" s="193" t="s">
        <v>141</v>
      </c>
      <c r="F29" s="274" t="s">
        <v>293</v>
      </c>
      <c r="G29" s="203" t="s">
        <v>296</v>
      </c>
      <c r="H29" s="274" t="s">
        <v>473</v>
      </c>
      <c r="I29" s="191">
        <v>20</v>
      </c>
      <c r="J29" s="191" t="str">
        <f t="shared" si="4"/>
        <v>CATASTROFICO</v>
      </c>
      <c r="K29" s="191">
        <v>5</v>
      </c>
      <c r="L29" s="191" t="str">
        <f t="shared" si="5"/>
        <v>CASI SEGURO</v>
      </c>
      <c r="M29" s="191">
        <f t="shared" si="6"/>
        <v>100</v>
      </c>
      <c r="N29" s="191" t="str">
        <f t="shared" si="7"/>
        <v>CASI SEGUROCATASTROFICO</v>
      </c>
      <c r="O29" s="191" t="s">
        <v>120</v>
      </c>
    </row>
    <row r="30" spans="1:15" s="271" customFormat="1" ht="227.25" customHeight="1" x14ac:dyDescent="0.15">
      <c r="A30" s="278" t="s">
        <v>303</v>
      </c>
      <c r="B30" s="200" t="s">
        <v>304</v>
      </c>
      <c r="C30" s="191" t="s">
        <v>307</v>
      </c>
      <c r="D30" s="332" t="s">
        <v>387</v>
      </c>
      <c r="E30" s="279" t="s">
        <v>141</v>
      </c>
      <c r="F30" s="214" t="s">
        <v>305</v>
      </c>
      <c r="G30" s="280" t="s">
        <v>306</v>
      </c>
      <c r="H30" s="280" t="s">
        <v>367</v>
      </c>
      <c r="I30" s="191">
        <v>20</v>
      </c>
      <c r="J30" s="191" t="str">
        <f t="shared" si="4"/>
        <v>CATASTROFICO</v>
      </c>
      <c r="K30" s="191">
        <v>5</v>
      </c>
      <c r="L30" s="191" t="str">
        <f t="shared" si="8"/>
        <v>CASI SEGURO</v>
      </c>
      <c r="M30" s="191">
        <f t="shared" si="6"/>
        <v>100</v>
      </c>
      <c r="N30" s="191" t="str">
        <f t="shared" si="7"/>
        <v>CASI SEGUROCATASTROFICO</v>
      </c>
      <c r="O30" s="191" t="s">
        <v>120</v>
      </c>
    </row>
    <row r="31" spans="1:15" s="271" customFormat="1" ht="159.75" customHeight="1" x14ac:dyDescent="0.15">
      <c r="A31" s="359" t="s">
        <v>267</v>
      </c>
      <c r="B31" s="361" t="s">
        <v>310</v>
      </c>
      <c r="C31" s="191" t="s">
        <v>315</v>
      </c>
      <c r="D31" s="202" t="s">
        <v>436</v>
      </c>
      <c r="E31" s="202" t="s">
        <v>141</v>
      </c>
      <c r="F31" s="202" t="s">
        <v>194</v>
      </c>
      <c r="G31" s="202" t="s">
        <v>311</v>
      </c>
      <c r="H31" s="281" t="s">
        <v>312</v>
      </c>
      <c r="I31" s="191">
        <v>20</v>
      </c>
      <c r="J31" s="191" t="str">
        <f t="shared" si="4"/>
        <v>CATASTROFICO</v>
      </c>
      <c r="K31" s="191">
        <v>5</v>
      </c>
      <c r="L31" s="191" t="str">
        <f t="shared" si="8"/>
        <v>CASI SEGURO</v>
      </c>
      <c r="M31" s="191">
        <f t="shared" si="6"/>
        <v>100</v>
      </c>
      <c r="N31" s="191" t="str">
        <f t="shared" si="7"/>
        <v>CASI SEGUROCATASTROFICO</v>
      </c>
      <c r="O31" s="191" t="s">
        <v>120</v>
      </c>
    </row>
    <row r="32" spans="1:15" s="271" customFormat="1" ht="113.25" customHeight="1" x14ac:dyDescent="0.15">
      <c r="A32" s="360"/>
      <c r="B32" s="362"/>
      <c r="C32" s="191" t="s">
        <v>316</v>
      </c>
      <c r="D32" s="202" t="s">
        <v>435</v>
      </c>
      <c r="E32" s="202" t="s">
        <v>141</v>
      </c>
      <c r="F32" s="202" t="s">
        <v>194</v>
      </c>
      <c r="G32" s="202" t="s">
        <v>313</v>
      </c>
      <c r="H32" s="281" t="s">
        <v>314</v>
      </c>
      <c r="I32" s="191">
        <v>20</v>
      </c>
      <c r="J32" s="191" t="str">
        <f t="shared" si="4"/>
        <v>CATASTROFICO</v>
      </c>
      <c r="K32" s="191">
        <v>5</v>
      </c>
      <c r="L32" s="191" t="str">
        <f t="shared" si="8"/>
        <v>CASI SEGURO</v>
      </c>
      <c r="M32" s="191">
        <f t="shared" si="6"/>
        <v>100</v>
      </c>
      <c r="N32" s="191" t="str">
        <f t="shared" si="7"/>
        <v>CASI SEGUROCATASTROFICO</v>
      </c>
      <c r="O32" s="191" t="s">
        <v>120</v>
      </c>
    </row>
    <row r="33" spans="1:15" s="271" customFormat="1" ht="124.5" customHeight="1" x14ac:dyDescent="0.15">
      <c r="A33" s="270" t="s">
        <v>268</v>
      </c>
      <c r="B33" s="200" t="s">
        <v>323</v>
      </c>
      <c r="C33" s="191" t="s">
        <v>322</v>
      </c>
      <c r="D33" s="246" t="s">
        <v>318</v>
      </c>
      <c r="E33" s="201" t="s">
        <v>141</v>
      </c>
      <c r="F33" s="274" t="s">
        <v>319</v>
      </c>
      <c r="G33" s="201" t="s">
        <v>320</v>
      </c>
      <c r="H33" s="198" t="s">
        <v>321</v>
      </c>
      <c r="I33" s="191">
        <v>20</v>
      </c>
      <c r="J33" s="191" t="str">
        <f t="shared" si="4"/>
        <v>CATASTROFICO</v>
      </c>
      <c r="K33" s="191">
        <v>5</v>
      </c>
      <c r="L33" s="191" t="str">
        <f t="shared" si="8"/>
        <v>CASI SEGURO</v>
      </c>
      <c r="M33" s="191">
        <f t="shared" si="6"/>
        <v>100</v>
      </c>
      <c r="N33" s="191" t="str">
        <f t="shared" si="7"/>
        <v>CASI SEGUROCATASTROFICO</v>
      </c>
      <c r="O33" s="191" t="s">
        <v>120</v>
      </c>
    </row>
    <row r="34" spans="1:15" ht="330.75" customHeight="1" x14ac:dyDescent="0.15">
      <c r="A34" s="270" t="s">
        <v>269</v>
      </c>
      <c r="B34" s="238" t="s">
        <v>325</v>
      </c>
      <c r="C34" s="257" t="s">
        <v>324</v>
      </c>
      <c r="D34" s="198" t="s">
        <v>326</v>
      </c>
      <c r="E34" s="201" t="s">
        <v>141</v>
      </c>
      <c r="F34" s="201" t="s">
        <v>194</v>
      </c>
      <c r="G34" s="285" t="s">
        <v>327</v>
      </c>
      <c r="H34" s="201" t="s">
        <v>328</v>
      </c>
      <c r="I34" s="215">
        <v>20</v>
      </c>
      <c r="J34" s="215" t="str">
        <f t="shared" si="4"/>
        <v>CATASTROFICO</v>
      </c>
      <c r="K34" s="215">
        <v>5</v>
      </c>
      <c r="L34" s="216" t="str">
        <f t="shared" si="8"/>
        <v>CASI SEGURO</v>
      </c>
      <c r="M34" s="215">
        <f t="shared" si="6"/>
        <v>100</v>
      </c>
      <c r="N34" s="215" t="str">
        <f t="shared" si="7"/>
        <v>CASI SEGUROCATASTROFICO</v>
      </c>
      <c r="O34" s="215" t="s">
        <v>120</v>
      </c>
    </row>
    <row r="35" spans="1:15" s="271" customFormat="1" ht="102" customHeight="1" x14ac:dyDescent="0.15">
      <c r="A35" s="388" t="s">
        <v>331</v>
      </c>
      <c r="B35" s="385" t="s">
        <v>335</v>
      </c>
      <c r="C35" s="191" t="s">
        <v>343</v>
      </c>
      <c r="D35" s="201" t="s">
        <v>336</v>
      </c>
      <c r="E35" s="201" t="s">
        <v>141</v>
      </c>
      <c r="F35" s="201" t="s">
        <v>194</v>
      </c>
      <c r="G35" s="287" t="s">
        <v>337</v>
      </c>
      <c r="H35" s="201" t="s">
        <v>338</v>
      </c>
      <c r="I35" s="191">
        <v>20</v>
      </c>
      <c r="J35" s="191" t="str">
        <f t="shared" si="4"/>
        <v>CATASTROFICO</v>
      </c>
      <c r="K35" s="191">
        <v>5</v>
      </c>
      <c r="L35" s="191" t="str">
        <f t="shared" si="8"/>
        <v>CASI SEGURO</v>
      </c>
      <c r="M35" s="191">
        <f t="shared" si="6"/>
        <v>100</v>
      </c>
      <c r="N35" s="191" t="str">
        <f t="shared" si="7"/>
        <v>CASI SEGUROCATASTROFICO</v>
      </c>
      <c r="O35" s="191" t="s">
        <v>120</v>
      </c>
    </row>
    <row r="36" spans="1:15" ht="102" customHeight="1" x14ac:dyDescent="0.15">
      <c r="A36" s="389"/>
      <c r="B36" s="385"/>
      <c r="C36" s="215" t="s">
        <v>344</v>
      </c>
      <c r="D36" s="201" t="s">
        <v>339</v>
      </c>
      <c r="E36" s="201" t="s">
        <v>141</v>
      </c>
      <c r="F36" s="201" t="s">
        <v>340</v>
      </c>
      <c r="G36" s="288" t="s">
        <v>341</v>
      </c>
      <c r="H36" s="201" t="s">
        <v>342</v>
      </c>
      <c r="I36" s="215">
        <v>20</v>
      </c>
      <c r="J36" s="215" t="str">
        <f>IF(I36=5,"MODERADO",IF(I36=10,"MAYOR",IF(I36=20,"CATASTROFICO","")))</f>
        <v>CATASTROFICO</v>
      </c>
      <c r="K36" s="215">
        <v>5</v>
      </c>
      <c r="L36" s="216" t="str">
        <f t="shared" ref="L36:L42" si="9">IF(K36=1,"RARA VEZ",IF(K36=2,"IMPROBABLE",IF(K36=3,"POSIBLE",IF(K36=4,"PROBABLE",IF(K36=5,"CASI SEGURO","")))))</f>
        <v>CASI SEGURO</v>
      </c>
      <c r="M36" s="215">
        <f t="shared" ref="M36:M42" si="10">I36*K36</f>
        <v>100</v>
      </c>
      <c r="N36" s="215" t="str">
        <f t="shared" ref="N36:N42" si="11">CONCATENATE(L36,J36)</f>
        <v>CASI SEGUROCATASTROFICO</v>
      </c>
      <c r="O36" s="215" t="s">
        <v>120</v>
      </c>
    </row>
    <row r="37" spans="1:15" ht="25.5" hidden="1" customHeight="1" x14ac:dyDescent="0.15">
      <c r="B37" s="238"/>
      <c r="C37" s="215"/>
      <c r="D37" s="200"/>
      <c r="E37" s="201"/>
      <c r="F37" s="201"/>
      <c r="G37" s="198"/>
      <c r="H37" s="198"/>
      <c r="I37" s="215"/>
      <c r="J37" s="215" t="str">
        <f>IF(I37=5,"MODERADO",IF(I37=10,"MAYOR",IF(I37=20,"CATASTROFICO","")))</f>
        <v/>
      </c>
      <c r="K37" s="215"/>
      <c r="L37" s="216" t="str">
        <f t="shared" si="9"/>
        <v/>
      </c>
      <c r="M37" s="215">
        <f t="shared" si="10"/>
        <v>0</v>
      </c>
      <c r="N37" s="215" t="str">
        <f t="shared" si="11"/>
        <v/>
      </c>
      <c r="O37" s="215"/>
    </row>
    <row r="38" spans="1:15" ht="25.5" hidden="1" customHeight="1" x14ac:dyDescent="0.15">
      <c r="A38" s="233"/>
      <c r="B38" s="238"/>
      <c r="C38" s="215"/>
      <c r="D38" s="199"/>
      <c r="E38" s="201"/>
      <c r="F38" s="201"/>
      <c r="G38" s="199"/>
      <c r="H38" s="198"/>
      <c r="I38" s="215"/>
      <c r="J38" s="215" t="str">
        <f>IF(I38=5,"MODERADO",IF(I38=10,"MAYOR",IF(I38=20,"CATASTROFICO","")))</f>
        <v/>
      </c>
      <c r="K38" s="215"/>
      <c r="L38" s="216" t="str">
        <f t="shared" si="9"/>
        <v/>
      </c>
      <c r="M38" s="215">
        <f t="shared" si="10"/>
        <v>0</v>
      </c>
      <c r="N38" s="215" t="str">
        <f t="shared" si="11"/>
        <v/>
      </c>
      <c r="O38" s="215"/>
    </row>
    <row r="39" spans="1:15" ht="25.5" hidden="1" customHeight="1" x14ac:dyDescent="0.15">
      <c r="A39" s="233"/>
      <c r="B39" s="238"/>
      <c r="C39" s="215"/>
      <c r="D39" s="202"/>
      <c r="E39" s="201"/>
      <c r="F39" s="201"/>
      <c r="G39" s="201"/>
      <c r="H39" s="201"/>
      <c r="I39" s="215"/>
      <c r="J39" s="215" t="str">
        <f t="shared" si="4"/>
        <v/>
      </c>
      <c r="K39" s="215"/>
      <c r="L39" s="216" t="str">
        <f t="shared" si="9"/>
        <v/>
      </c>
      <c r="M39" s="215">
        <f t="shared" si="10"/>
        <v>0</v>
      </c>
      <c r="N39" s="215" t="str">
        <f t="shared" si="11"/>
        <v/>
      </c>
      <c r="O39" s="215"/>
    </row>
    <row r="40" spans="1:15" ht="25.5" hidden="1" customHeight="1" x14ac:dyDescent="0.15">
      <c r="A40" s="233"/>
      <c r="B40" s="238"/>
      <c r="C40" s="215"/>
      <c r="D40" s="200"/>
      <c r="E40" s="201"/>
      <c r="F40" s="214"/>
      <c r="G40" s="203"/>
      <c r="H40" s="214"/>
      <c r="I40" s="215"/>
      <c r="J40" s="215" t="str">
        <f t="shared" si="4"/>
        <v/>
      </c>
      <c r="K40" s="215"/>
      <c r="L40" s="216" t="str">
        <f t="shared" si="9"/>
        <v/>
      </c>
      <c r="M40" s="215">
        <f t="shared" si="10"/>
        <v>0</v>
      </c>
      <c r="N40" s="215" t="str">
        <f t="shared" si="11"/>
        <v/>
      </c>
      <c r="O40" s="215"/>
    </row>
    <row r="41" spans="1:15" ht="25.5" hidden="1" customHeight="1" x14ac:dyDescent="0.15">
      <c r="A41" s="233"/>
      <c r="B41" s="238"/>
      <c r="C41" s="215"/>
      <c r="D41" s="191"/>
      <c r="E41" s="201"/>
      <c r="F41" s="214"/>
      <c r="G41" s="203"/>
      <c r="H41" s="214"/>
      <c r="I41" s="215"/>
      <c r="J41" s="215" t="str">
        <f t="shared" si="4"/>
        <v/>
      </c>
      <c r="K41" s="215"/>
      <c r="L41" s="216" t="str">
        <f t="shared" si="9"/>
        <v/>
      </c>
      <c r="M41" s="215">
        <f t="shared" si="10"/>
        <v>0</v>
      </c>
      <c r="N41" s="215" t="str">
        <f t="shared" si="11"/>
        <v/>
      </c>
      <c r="O41" s="215"/>
    </row>
    <row r="42" spans="1:15" ht="25.5" hidden="1" customHeight="1" x14ac:dyDescent="0.15">
      <c r="A42" s="234"/>
      <c r="B42" s="239"/>
      <c r="C42" s="215"/>
      <c r="D42" s="191"/>
      <c r="E42" s="201"/>
      <c r="F42" s="214"/>
      <c r="G42" s="203"/>
      <c r="H42" s="214"/>
      <c r="I42" s="215"/>
      <c r="J42" s="215" t="str">
        <f t="shared" si="4"/>
        <v/>
      </c>
      <c r="K42" s="215"/>
      <c r="L42" s="216" t="str">
        <f t="shared" si="9"/>
        <v/>
      </c>
      <c r="M42" s="215">
        <f t="shared" si="10"/>
        <v>0</v>
      </c>
      <c r="N42" s="215" t="str">
        <f t="shared" si="11"/>
        <v/>
      </c>
      <c r="O42" s="215"/>
    </row>
    <row r="43" spans="1:15" ht="144.75" hidden="1" customHeight="1" x14ac:dyDescent="0.15">
      <c r="A43" s="194"/>
      <c r="B43" s="192"/>
      <c r="C43" s="165"/>
      <c r="D43" s="172"/>
      <c r="E43" s="167"/>
      <c r="F43" s="167"/>
      <c r="G43" s="193"/>
      <c r="H43" s="167"/>
      <c r="I43" s="25"/>
      <c r="J43" s="25"/>
      <c r="K43" s="25"/>
      <c r="L43" s="190"/>
      <c r="M43" s="25"/>
      <c r="N43" s="25"/>
      <c r="O43" s="25"/>
    </row>
    <row r="44" spans="1:15" s="29" customFormat="1" ht="30.75" customHeight="1" x14ac:dyDescent="0.15">
      <c r="A44" s="145" t="s">
        <v>0</v>
      </c>
      <c r="B44" s="392" t="s">
        <v>345</v>
      </c>
      <c r="C44" s="392"/>
      <c r="D44" s="392"/>
      <c r="E44" s="392"/>
      <c r="F44" s="392"/>
      <c r="G44" s="392"/>
      <c r="H44" s="145" t="s">
        <v>3</v>
      </c>
      <c r="I44" s="393" t="s">
        <v>380</v>
      </c>
      <c r="J44" s="393"/>
      <c r="K44" s="393"/>
      <c r="L44" s="393"/>
      <c r="M44" s="393"/>
      <c r="N44" s="393"/>
      <c r="O44" s="393"/>
    </row>
    <row r="45" spans="1:15" ht="30.75" customHeight="1" x14ac:dyDescent="0.15">
      <c r="A45" s="145" t="s">
        <v>1</v>
      </c>
      <c r="B45" s="394" t="s">
        <v>346</v>
      </c>
      <c r="C45" s="395"/>
      <c r="D45" s="395"/>
      <c r="E45" s="395"/>
      <c r="F45" s="395"/>
      <c r="G45" s="396"/>
      <c r="H45" s="145" t="s">
        <v>3</v>
      </c>
      <c r="I45" s="393" t="s">
        <v>380</v>
      </c>
      <c r="J45" s="393"/>
      <c r="K45" s="393"/>
      <c r="L45" s="393"/>
      <c r="M45" s="393"/>
      <c r="N45" s="393"/>
      <c r="O45" s="393"/>
    </row>
    <row r="46" spans="1:15" ht="30.75" customHeight="1" x14ac:dyDescent="0.15">
      <c r="A46" s="145" t="s">
        <v>2</v>
      </c>
      <c r="B46" s="392" t="s">
        <v>379</v>
      </c>
      <c r="C46" s="392"/>
      <c r="D46" s="392"/>
      <c r="E46" s="392"/>
      <c r="F46" s="392"/>
      <c r="G46" s="392"/>
      <c r="H46" s="145" t="s">
        <v>3</v>
      </c>
      <c r="I46" s="393" t="s">
        <v>380</v>
      </c>
      <c r="J46" s="393"/>
      <c r="K46" s="393"/>
      <c r="L46" s="393"/>
      <c r="M46" s="393"/>
      <c r="N46" s="393"/>
      <c r="O46" s="393"/>
    </row>
    <row r="138" spans="1:16" ht="14" thickBot="1" x14ac:dyDescent="0.2"/>
    <row r="139" spans="1:16" ht="43" thickBot="1" x14ac:dyDescent="0.2">
      <c r="A139" s="74"/>
      <c r="B139" s="75"/>
      <c r="C139" s="75"/>
      <c r="D139" s="75"/>
      <c r="E139" s="75"/>
      <c r="F139" s="187">
        <v>5</v>
      </c>
      <c r="G139" s="75">
        <v>1</v>
      </c>
      <c r="H139" s="115">
        <v>2</v>
      </c>
      <c r="I139" s="76" t="s">
        <v>117</v>
      </c>
      <c r="J139" s="77">
        <v>1</v>
      </c>
      <c r="K139" s="77">
        <v>5</v>
      </c>
      <c r="L139" s="77" t="s">
        <v>6</v>
      </c>
      <c r="M139" s="75"/>
      <c r="N139" s="75"/>
      <c r="O139" s="77"/>
      <c r="P139" s="78" t="s">
        <v>111</v>
      </c>
    </row>
    <row r="140" spans="1:16" ht="43" thickBot="1" x14ac:dyDescent="0.2">
      <c r="A140" s="79"/>
      <c r="B140" s="80"/>
      <c r="C140" s="80"/>
      <c r="D140" s="80"/>
      <c r="E140" s="80"/>
      <c r="F140" s="188">
        <v>10</v>
      </c>
      <c r="G140" s="80">
        <v>2</v>
      </c>
      <c r="H140" s="116">
        <v>4</v>
      </c>
      <c r="I140" s="76" t="s">
        <v>118</v>
      </c>
      <c r="J140" s="82">
        <v>1</v>
      </c>
      <c r="K140" s="82">
        <v>10</v>
      </c>
      <c r="L140" s="82" t="s">
        <v>125</v>
      </c>
      <c r="M140" s="80"/>
      <c r="N140" s="80"/>
      <c r="O140" s="82"/>
      <c r="P140" s="78" t="s">
        <v>40</v>
      </c>
    </row>
    <row r="141" spans="1:16" ht="42" x14ac:dyDescent="0.15">
      <c r="A141" s="79"/>
      <c r="B141" s="80"/>
      <c r="C141" s="80"/>
      <c r="D141" s="80"/>
      <c r="E141" s="80"/>
      <c r="F141" s="188">
        <v>20</v>
      </c>
      <c r="G141" s="80">
        <v>3</v>
      </c>
      <c r="H141" s="116">
        <v>3</v>
      </c>
      <c r="I141" s="76" t="s">
        <v>119</v>
      </c>
      <c r="J141" s="82">
        <v>1</v>
      </c>
      <c r="K141" s="82">
        <v>20</v>
      </c>
      <c r="L141" s="82" t="s">
        <v>126</v>
      </c>
      <c r="M141" s="80"/>
      <c r="N141" s="80"/>
      <c r="O141" s="82"/>
      <c r="P141" s="78" t="s">
        <v>41</v>
      </c>
    </row>
    <row r="142" spans="1:16" ht="42" x14ac:dyDescent="0.15">
      <c r="A142" s="79"/>
      <c r="B142" s="80"/>
      <c r="C142" s="80"/>
      <c r="D142" s="80"/>
      <c r="E142" s="80"/>
      <c r="F142" s="80"/>
      <c r="G142" s="80">
        <v>4</v>
      </c>
      <c r="H142" s="116">
        <v>4</v>
      </c>
      <c r="I142" s="81" t="s">
        <v>120</v>
      </c>
      <c r="J142" s="82">
        <v>2</v>
      </c>
      <c r="K142" s="82">
        <v>5</v>
      </c>
      <c r="L142" s="82" t="s">
        <v>127</v>
      </c>
      <c r="M142" s="80"/>
      <c r="N142" s="80"/>
      <c r="O142" s="82"/>
      <c r="P142" s="83" t="s">
        <v>42</v>
      </c>
    </row>
    <row r="143" spans="1:16" ht="42" x14ac:dyDescent="0.15">
      <c r="A143" s="79"/>
      <c r="B143" s="80"/>
      <c r="C143" s="80"/>
      <c r="D143" s="80"/>
      <c r="E143" s="80"/>
      <c r="F143" s="80"/>
      <c r="G143" s="80">
        <v>5</v>
      </c>
      <c r="H143" s="116">
        <v>8</v>
      </c>
      <c r="I143" s="81" t="s">
        <v>4</v>
      </c>
      <c r="J143" s="82">
        <v>2</v>
      </c>
      <c r="K143" s="82">
        <v>10</v>
      </c>
      <c r="L143" s="82"/>
      <c r="M143" s="80"/>
      <c r="N143" s="80"/>
      <c r="O143" s="82"/>
      <c r="P143" s="83" t="s">
        <v>80</v>
      </c>
    </row>
    <row r="144" spans="1:16" ht="42" x14ac:dyDescent="0.15">
      <c r="A144" s="79"/>
      <c r="B144" s="80"/>
      <c r="C144" s="80"/>
      <c r="D144" s="80"/>
      <c r="E144" s="80"/>
      <c r="F144" s="80"/>
      <c r="G144" s="80"/>
      <c r="H144" s="80">
        <v>32</v>
      </c>
      <c r="I144" s="81" t="s">
        <v>4</v>
      </c>
      <c r="J144" s="82">
        <v>2</v>
      </c>
      <c r="K144" s="82">
        <v>20</v>
      </c>
      <c r="L144" s="82"/>
      <c r="M144" s="80"/>
      <c r="N144" s="80"/>
      <c r="O144" s="82"/>
      <c r="P144" s="83" t="s">
        <v>139</v>
      </c>
    </row>
    <row r="145" spans="1:16" ht="56" x14ac:dyDescent="0.15">
      <c r="A145" s="79"/>
      <c r="B145" s="80"/>
      <c r="C145" s="80"/>
      <c r="D145" s="80"/>
      <c r="E145" s="80"/>
      <c r="F145" s="80"/>
      <c r="G145" s="80"/>
      <c r="H145" s="80">
        <v>5</v>
      </c>
      <c r="I145" s="81" t="s">
        <v>5</v>
      </c>
      <c r="J145" s="82">
        <v>3</v>
      </c>
      <c r="K145" s="82">
        <v>5</v>
      </c>
      <c r="L145" s="82"/>
      <c r="M145" s="80"/>
      <c r="N145" s="80"/>
      <c r="O145" s="82"/>
      <c r="P145" s="83" t="s">
        <v>141</v>
      </c>
    </row>
    <row r="146" spans="1:16" ht="14" x14ac:dyDescent="0.15">
      <c r="A146" s="79"/>
      <c r="B146" s="80"/>
      <c r="C146" s="80"/>
      <c r="D146" s="80"/>
      <c r="E146" s="80"/>
      <c r="F146" s="80"/>
      <c r="G146" s="80"/>
      <c r="H146" s="80">
        <v>20</v>
      </c>
      <c r="I146" s="88" t="s">
        <v>77</v>
      </c>
      <c r="J146" s="82">
        <v>3</v>
      </c>
      <c r="K146" s="82">
        <v>10</v>
      </c>
      <c r="L146" s="82"/>
      <c r="M146" s="80"/>
      <c r="N146" s="80"/>
      <c r="O146" s="82"/>
      <c r="P146" s="83"/>
    </row>
    <row r="147" spans="1:16" ht="14" thickBot="1" x14ac:dyDescent="0.2">
      <c r="A147" s="84"/>
      <c r="B147" s="85"/>
      <c r="C147" s="85"/>
      <c r="D147" s="85"/>
      <c r="E147" s="85"/>
      <c r="F147" s="85"/>
      <c r="G147" s="85"/>
      <c r="H147" s="85">
        <v>30</v>
      </c>
      <c r="I147" s="86"/>
      <c r="J147" s="86">
        <v>3</v>
      </c>
      <c r="K147" s="86">
        <v>20</v>
      </c>
      <c r="L147" s="86"/>
      <c r="M147" s="85"/>
      <c r="N147" s="85"/>
      <c r="O147" s="86"/>
      <c r="P147" s="87"/>
    </row>
    <row r="148" spans="1:16" x14ac:dyDescent="0.15">
      <c r="H148" s="30">
        <v>40</v>
      </c>
    </row>
    <row r="149" spans="1:16" x14ac:dyDescent="0.15">
      <c r="H149" s="30">
        <v>50</v>
      </c>
    </row>
    <row r="150" spans="1:16" x14ac:dyDescent="0.15">
      <c r="H150" s="30">
        <v>24</v>
      </c>
    </row>
    <row r="151" spans="1:16" x14ac:dyDescent="0.15">
      <c r="H151" s="30">
        <v>18</v>
      </c>
    </row>
    <row r="153" spans="1:16" ht="14" x14ac:dyDescent="0.15">
      <c r="H153" s="30" t="s">
        <v>116</v>
      </c>
    </row>
  </sheetData>
  <dataConsolidate/>
  <mergeCells count="30">
    <mergeCell ref="B46:G46"/>
    <mergeCell ref="I45:O45"/>
    <mergeCell ref="I46:O46"/>
    <mergeCell ref="I44:O44"/>
    <mergeCell ref="B44:G44"/>
    <mergeCell ref="B45:G45"/>
    <mergeCell ref="B35:B36"/>
    <mergeCell ref="B27:B29"/>
    <mergeCell ref="A27:A29"/>
    <mergeCell ref="B11:B12"/>
    <mergeCell ref="A35:A36"/>
    <mergeCell ref="B21:B23"/>
    <mergeCell ref="A15:A16"/>
    <mergeCell ref="B15:B16"/>
    <mergeCell ref="C1:O2"/>
    <mergeCell ref="C5:O6"/>
    <mergeCell ref="A1:B4"/>
    <mergeCell ref="C3:F3"/>
    <mergeCell ref="C4:F4"/>
    <mergeCell ref="G3:I3"/>
    <mergeCell ref="G4:I4"/>
    <mergeCell ref="J3:O3"/>
    <mergeCell ref="J4:O4"/>
    <mergeCell ref="A8:O9"/>
    <mergeCell ref="A31:A32"/>
    <mergeCell ref="B31:B32"/>
    <mergeCell ref="A17:A19"/>
    <mergeCell ref="B17:B19"/>
    <mergeCell ref="A21:A23"/>
    <mergeCell ref="A11:A12"/>
  </mergeCells>
  <phoneticPr fontId="3" type="noConversion"/>
  <conditionalFormatting sqref="R11">
    <cfRule type="cellIs" dxfId="214" priority="103" stopIfTrue="1" operator="equal">
      <formula>"ZONA DE RIESGO INACEPTABLE"</formula>
    </cfRule>
    <cfRule type="cellIs" dxfId="213" priority="104" stopIfTrue="1" operator="equal">
      <formula>"ZONA DE RIESGO IMPORTANTE"</formula>
    </cfRule>
    <cfRule type="cellIs" dxfId="212" priority="105" stopIfTrue="1" operator="equal">
      <formula>"ZONA DE RIESGO MODERADO"</formula>
    </cfRule>
    <cfRule type="cellIs" dxfId="211" priority="106" stopIfTrue="1" operator="equal">
      <formula>"ZONA DE RIESGO TOLERABLE"</formula>
    </cfRule>
    <cfRule type="cellIs" dxfId="210" priority="107" stopIfTrue="1" operator="equal">
      <formula>"ZONA DE RIESGO ACEPTABLE"</formula>
    </cfRule>
  </conditionalFormatting>
  <conditionalFormatting sqref="J11:J20 J22:J43">
    <cfRule type="cellIs" dxfId="209" priority="111" stopIfTrue="1" operator="equal">
      <formula>"ALTA"</formula>
    </cfRule>
    <cfRule type="cellIs" dxfId="208" priority="112" stopIfTrue="1" operator="equal">
      <formula>"MEDIA"</formula>
    </cfRule>
    <cfRule type="cellIs" dxfId="207" priority="113" stopIfTrue="1" operator="equal">
      <formula>"BAJA"</formula>
    </cfRule>
  </conditionalFormatting>
  <conditionalFormatting sqref="L11:L20 L22:L43">
    <cfRule type="cellIs" dxfId="206" priority="114" stopIfTrue="1" operator="equal">
      <formula>"FUERTE"</formula>
    </cfRule>
    <cfRule type="cellIs" dxfId="205" priority="115" stopIfTrue="1" operator="equal">
      <formula>"MODERADO"</formula>
    </cfRule>
    <cfRule type="cellIs" dxfId="204" priority="116" stopIfTrue="1" operator="equal">
      <formula>"LEVE"</formula>
    </cfRule>
  </conditionalFormatting>
  <conditionalFormatting sqref="O11:O43">
    <cfRule type="cellIs" dxfId="203" priority="102" stopIfTrue="1" operator="equal">
      <formula>"ZONA DE RIESGO INACEPTABLE"</formula>
    </cfRule>
    <cfRule type="cellIs" dxfId="202" priority="117" stopIfTrue="1" operator="equal">
      <formula>"ZONA DE RIESGO IMPORTANTE"</formula>
    </cfRule>
    <cfRule type="cellIs" dxfId="201" priority="118" stopIfTrue="1" operator="equal">
      <formula>"ZONA DE RIESGO MODERADO"</formula>
    </cfRule>
    <cfRule type="cellIs" dxfId="200" priority="119" stopIfTrue="1" operator="equal">
      <formula>"ZONA DE RIESGO ACEPTABLE"</formula>
    </cfRule>
  </conditionalFormatting>
  <conditionalFormatting sqref="L11:L20 L22:L43">
    <cfRule type="cellIs" dxfId="199" priority="100" stopIfTrue="1" operator="equal">
      <formula>"CATASTROFICO"</formula>
    </cfRule>
    <cfRule type="cellIs" dxfId="198" priority="101" stopIfTrue="1" operator="equal">
      <formula>20</formula>
    </cfRule>
  </conditionalFormatting>
  <conditionalFormatting sqref="J11:J20 J22:J43">
    <cfRule type="cellIs" dxfId="197" priority="80" stopIfTrue="1" operator="equal">
      <formula>"CASI CERTEZA"</formula>
    </cfRule>
    <cfRule type="cellIs" dxfId="196" priority="81" stopIfTrue="1" operator="equal">
      <formula>"PROBABLE"</formula>
    </cfRule>
    <cfRule type="cellIs" dxfId="195" priority="83" stopIfTrue="1" operator="equal">
      <formula>"POSIBLE"</formula>
    </cfRule>
    <cfRule type="cellIs" dxfId="194" priority="84" stopIfTrue="1" operator="equal">
      <formula>"IMPROBABLE"</formula>
    </cfRule>
    <cfRule type="cellIs" dxfId="193" priority="85" stopIfTrue="1" operator="equal">
      <formula>"RARO"</formula>
    </cfRule>
  </conditionalFormatting>
  <conditionalFormatting sqref="I11:I42">
    <cfRule type="cellIs" dxfId="192" priority="82" stopIfTrue="1" operator="equal">
      <formula>"PROBABLE"</formula>
    </cfRule>
  </conditionalFormatting>
  <conditionalFormatting sqref="O11:O43">
    <cfRule type="cellIs" dxfId="191" priority="71" stopIfTrue="1" operator="equal">
      <formula>"ZONA DE RIESGO BAJA"</formula>
    </cfRule>
    <cfRule type="cellIs" dxfId="190" priority="72" stopIfTrue="1" operator="equal">
      <formula>"ZONA DE RIESGO MODERADA"</formula>
    </cfRule>
    <cfRule type="cellIs" dxfId="189" priority="73" stopIfTrue="1" operator="equal">
      <formula>"ZONA DE RIESGO ALTA"</formula>
    </cfRule>
    <cfRule type="cellIs" dxfId="188" priority="74" stopIfTrue="1" operator="equal">
      <formula>"ZONA DE RIESGO EXTREMA"</formula>
    </cfRule>
  </conditionalFormatting>
  <conditionalFormatting sqref="J21">
    <cfRule type="cellIs" dxfId="187" priority="58" stopIfTrue="1" operator="equal">
      <formula>"ALTA"</formula>
    </cfRule>
    <cfRule type="cellIs" dxfId="186" priority="59" stopIfTrue="1" operator="equal">
      <formula>"MEDIA"</formula>
    </cfRule>
    <cfRule type="cellIs" dxfId="185" priority="60" stopIfTrue="1" operator="equal">
      <formula>"BAJA"</formula>
    </cfRule>
  </conditionalFormatting>
  <conditionalFormatting sqref="L21">
    <cfRule type="cellIs" dxfId="184" priority="61" stopIfTrue="1" operator="equal">
      <formula>"FUERTE"</formula>
    </cfRule>
    <cfRule type="cellIs" dxfId="183" priority="62" stopIfTrue="1" operator="equal">
      <formula>"MODERADO"</formula>
    </cfRule>
    <cfRule type="cellIs" dxfId="182" priority="63" stopIfTrue="1" operator="equal">
      <formula>"LEVE"</formula>
    </cfRule>
  </conditionalFormatting>
  <conditionalFormatting sqref="L21">
    <cfRule type="cellIs" dxfId="181" priority="55" stopIfTrue="1" operator="equal">
      <formula>"CATASTROFICO"</formula>
    </cfRule>
    <cfRule type="cellIs" dxfId="180" priority="56" stopIfTrue="1" operator="equal">
      <formula>20</formula>
    </cfRule>
  </conditionalFormatting>
  <conditionalFormatting sqref="L21">
    <cfRule type="cellIs" dxfId="179" priority="49" stopIfTrue="1" operator="equal">
      <formula>"MENOR"</formula>
    </cfRule>
    <cfRule type="cellIs" dxfId="178" priority="50" stopIfTrue="1" operator="equal">
      <formula>"INSIGNIFICANTE"</formula>
    </cfRule>
    <cfRule type="cellIs" dxfId="177" priority="51" stopIfTrue="1" operator="equal">
      <formula>"MAYOR"</formula>
    </cfRule>
    <cfRule type="cellIs" dxfId="176" priority="52" stopIfTrue="1" operator="equal">
      <formula>$K$11</formula>
    </cfRule>
    <cfRule type="colorScale" priority="53">
      <colorScale>
        <cfvo type="num" val="1"/>
        <cfvo type="num" val="3"/>
        <cfvo type="num" val="5"/>
        <color rgb="FFFF0000"/>
        <color rgb="FFFFEB84"/>
        <color rgb="FF00B050"/>
      </colorScale>
    </cfRule>
    <cfRule type="colorScale" priority="54">
      <colorScale>
        <cfvo type="min"/>
        <cfvo type="percentile" val="50"/>
        <cfvo type="max"/>
        <color rgb="FFF8696B"/>
        <color rgb="FFFFEB84"/>
        <color rgb="FF63BE7B"/>
      </colorScale>
    </cfRule>
  </conditionalFormatting>
  <conditionalFormatting sqref="L21">
    <cfRule type="cellIs" dxfId="175" priority="43" stopIfTrue="1" operator="equal">
      <formula>"MENOR"</formula>
    </cfRule>
    <cfRule type="cellIs" dxfId="174" priority="44" stopIfTrue="1" operator="equal">
      <formula>"INSIGNIFICANTE"</formula>
    </cfRule>
    <cfRule type="cellIs" dxfId="173" priority="45" stopIfTrue="1" operator="equal">
      <formula>"MAYOR"</formula>
    </cfRule>
    <cfRule type="cellIs" dxfId="172" priority="46" stopIfTrue="1" operator="equal">
      <formula>$K$11</formula>
    </cfRule>
    <cfRule type="colorScale" priority="47">
      <colorScale>
        <cfvo type="num" val="1"/>
        <cfvo type="num" val="3"/>
        <cfvo type="num" val="5"/>
        <color rgb="FFFF0000"/>
        <color rgb="FFFFEB84"/>
        <color rgb="FF00B050"/>
      </colorScale>
    </cfRule>
    <cfRule type="colorScale" priority="48">
      <colorScale>
        <cfvo type="min"/>
        <cfvo type="percentile" val="50"/>
        <cfvo type="max"/>
        <color rgb="FFF8696B"/>
        <color rgb="FFFFEB84"/>
        <color rgb="FF63BE7B"/>
      </colorScale>
    </cfRule>
  </conditionalFormatting>
  <conditionalFormatting sqref="J21">
    <cfRule type="cellIs" dxfId="171" priority="38" stopIfTrue="1" operator="equal">
      <formula>"CASI CERTEZA"</formula>
    </cfRule>
    <cfRule type="cellIs" dxfId="170" priority="39" stopIfTrue="1" operator="equal">
      <formula>"PROBABLE"</formula>
    </cfRule>
    <cfRule type="cellIs" dxfId="169" priority="40" stopIfTrue="1" operator="equal">
      <formula>"POSIBLE"</formula>
    </cfRule>
    <cfRule type="cellIs" dxfId="168" priority="41" stopIfTrue="1" operator="equal">
      <formula>"IMPROBABLE"</formula>
    </cfRule>
    <cfRule type="cellIs" dxfId="167" priority="42" stopIfTrue="1" operator="equal">
      <formula>"RARO"</formula>
    </cfRule>
  </conditionalFormatting>
  <conditionalFormatting sqref="L11:L20 L22:L43">
    <cfRule type="cellIs" dxfId="166" priority="1210" stopIfTrue="1" operator="equal">
      <formula>"MENOR"</formula>
    </cfRule>
    <cfRule type="cellIs" dxfId="165" priority="1211" stopIfTrue="1" operator="equal">
      <formula>"INSIGNIFICANTE"</formula>
    </cfRule>
    <cfRule type="cellIs" dxfId="164" priority="1212" stopIfTrue="1" operator="equal">
      <formula>"MAYOR"</formula>
    </cfRule>
    <cfRule type="cellIs" dxfId="163" priority="1213" stopIfTrue="1" operator="equal">
      <formula>$K$11</formula>
    </cfRule>
    <cfRule type="colorScale" priority="1214">
      <colorScale>
        <cfvo type="num" val="1"/>
        <cfvo type="num" val="3"/>
        <cfvo type="num" val="5"/>
        <color rgb="FFFF0000"/>
        <color rgb="FFFFEB84"/>
        <color rgb="FF00B050"/>
      </colorScale>
    </cfRule>
    <cfRule type="colorScale" priority="1215">
      <colorScale>
        <cfvo type="min"/>
        <cfvo type="percentile" val="50"/>
        <cfvo type="max"/>
        <color rgb="FFF8696B"/>
        <color rgb="FFFFEB84"/>
        <color rgb="FF63BE7B"/>
      </colorScale>
    </cfRule>
  </conditionalFormatting>
  <conditionalFormatting sqref="L12:L20 L22:L43">
    <cfRule type="cellIs" dxfId="162" priority="1228" stopIfTrue="1" operator="equal">
      <formula>"MENOR"</formula>
    </cfRule>
    <cfRule type="cellIs" dxfId="161" priority="1229" stopIfTrue="1" operator="equal">
      <formula>"INSIGNIFICANTE"</formula>
    </cfRule>
    <cfRule type="cellIs" dxfId="160" priority="1230" stopIfTrue="1" operator="equal">
      <formula>"MAYOR"</formula>
    </cfRule>
    <cfRule type="cellIs" dxfId="159" priority="1231" stopIfTrue="1" operator="equal">
      <formula>$K$11</formula>
    </cfRule>
    <cfRule type="colorScale" priority="1232">
      <colorScale>
        <cfvo type="num" val="1"/>
        <cfvo type="num" val="3"/>
        <cfvo type="num" val="5"/>
        <color rgb="FFFF0000"/>
        <color rgb="FFFFEB84"/>
        <color rgb="FF00B050"/>
      </colorScale>
    </cfRule>
    <cfRule type="colorScale" priority="1233">
      <colorScale>
        <cfvo type="min"/>
        <cfvo type="percentile" val="50"/>
        <cfvo type="max"/>
        <color rgb="FFF8696B"/>
        <color rgb="FFFFEB84"/>
        <color rgb="FF63BE7B"/>
      </colorScale>
    </cfRule>
  </conditionalFormatting>
  <dataValidations xWindow="977" yWindow="549" count="9">
    <dataValidation allowBlank="1" showInputMessage="1" showErrorMessage="1" prompt="Objetos o sujetos que propician el riesgo_x000a_Externos_x000a_PersonasDesastres Naturales_x000a_Errores en los procedimientos_x000a_Instalaciones_x000a_Materiales_x000a_Fallas en la tecnología" sqref="F10" xr:uid="{00000000-0002-0000-0000-000000000000}"/>
    <dataValidation allowBlank="1" showInputMessage="1" showErrorMessage="1" promptTitle="OBJETOS O SUJETOS QUE PROPICIAN" prompt="Externos_x000a_Personas_x000a_Desastres Naturales_x000a_Errores en los procedimientos_x000a_Instalaciones_x000a_Materiales_x000a_Fallas en la tecnología" sqref="F26:G26 F11:F23 F24:G24 F25 F27:F43" xr:uid="{00000000-0002-0000-0000-000001000000}"/>
    <dataValidation allowBlank="1" showInputMessage="1" showErrorMessage="1" prompt="Planeación Inadecuada_x000a_Incumplimiento de procedimientos_x000a_Falta de entrenamiento_x000a_Recursos inadecuados o insuficientes_x000a_Metodo no definido o inadecuado" sqref="G11:G23 D24 G30:G36" xr:uid="{00000000-0002-0000-0000-000002000000}"/>
    <dataValidation allowBlank="1" showInputMessage="1" showErrorMessage="1" prompt="Sanciones_x000a_Pérdida de bienes_x000a_Daño ambiental_x000a_Pérdida de credibilidad_x000a_Detrimento del patrimonio_x000a_Interrupción de la actividad desarrollada_x000a_Disminución de la calidad del servicio_x000a_Enfermedades laborales_x000a_Muerte del paciente_x000a_Incapacidad Permanente" sqref="H11:H21 H24:H43" xr:uid="{00000000-0002-0000-0000-000003000000}"/>
    <dataValidation type="list" allowBlank="1" showInputMessage="1" showErrorMessage="1" sqref="I11:I43" xr:uid="{00000000-0002-0000-0000-000004000000}">
      <formula1>$F$139:$F$143</formula1>
    </dataValidation>
    <dataValidation type="list" allowBlank="1" showInputMessage="1" showErrorMessage="1" sqref="K11:K43" xr:uid="{00000000-0002-0000-0000-000005000000}">
      <formula1>$G$139:$G$143</formula1>
    </dataValidation>
    <dataValidation type="list" allowBlank="1" showInputMessage="1" showErrorMessage="1" sqref="O11:O43" xr:uid="{00000000-0002-0000-0000-000006000000}">
      <formula1>$I$139:$I$142</formula1>
    </dataValidation>
    <dataValidation type="list" allowBlank="1" showInputMessage="1" showErrorMessage="1" sqref="E11:E43" xr:uid="{00000000-0002-0000-0000-000007000000}">
      <formula1>clasificacion</formula1>
    </dataValidation>
    <dataValidation allowBlank="1" showInputMessage="1" showErrorMessage="1" prompt="Sanciones_x000a_Pérdida de bienes_x000a_Daño ambiental_x000a_Pérdida de credibilidad_x000a_Detrimento del patrimonio_x000a_Interrupción de la actividad desarrollada_x000a_Disminución de la calidad del servicio_x000a_Enfermedades laborales_x000a_Muerte del paciente_x000a_Incapacidad Permanente" sqref="H22:H23" xr:uid="{00000000-0002-0000-0000-000008000000}">
      <formula1>0</formula1>
      <formula2>0</formula2>
    </dataValidation>
  </dataValidations>
  <printOptions horizontalCentered="1"/>
  <pageMargins left="0.19685039370078741" right="0.19685039370078741" top="0.98425196850393704" bottom="0.98425196850393704" header="0" footer="0"/>
  <pageSetup paperSize="5" scale="58" orientation="landscape" r:id="rId1"/>
  <headerFooter alignWithMargins="0"/>
  <rowBreaks count="3" manualBreakCount="3">
    <brk id="16" max="14" man="1"/>
    <brk id="21" max="14" man="1"/>
    <brk id="38"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1"/>
  <sheetViews>
    <sheetView zoomScale="70" zoomScaleNormal="70" workbookViewId="0">
      <selection activeCell="AF11" sqref="AF11"/>
    </sheetView>
  </sheetViews>
  <sheetFormatPr baseColWidth="10" defaultRowHeight="13" x14ac:dyDescent="0.15"/>
  <cols>
    <col min="1" max="1" width="2.6640625" customWidth="1"/>
    <col min="2" max="2" width="4.83203125" customWidth="1"/>
    <col min="3" max="3" width="16.6640625" customWidth="1"/>
    <col min="4" max="30" width="4.83203125" customWidth="1"/>
  </cols>
  <sheetData>
    <row r="1" spans="1:30" ht="6.75" customHeight="1" x14ac:dyDescent="0.15">
      <c r="A1" s="94"/>
      <c r="B1" s="94"/>
      <c r="C1" s="95"/>
      <c r="D1" s="94"/>
      <c r="E1" s="94"/>
      <c r="F1" s="94"/>
      <c r="G1" s="94"/>
      <c r="H1" s="94"/>
      <c r="I1" s="94"/>
      <c r="J1" s="94"/>
      <c r="K1" s="94"/>
      <c r="L1" s="94"/>
      <c r="M1" s="94"/>
      <c r="N1" s="94"/>
      <c r="O1" s="94"/>
      <c r="P1" s="94"/>
      <c r="Q1" s="94"/>
      <c r="R1" s="94"/>
      <c r="S1" s="94"/>
      <c r="T1" s="94"/>
      <c r="U1" s="94"/>
      <c r="V1" s="94"/>
      <c r="W1" s="94"/>
      <c r="X1" s="94"/>
      <c r="Y1" s="94"/>
      <c r="Z1" s="94"/>
      <c r="AA1" s="94"/>
      <c r="AB1" s="94"/>
      <c r="AC1" s="94"/>
      <c r="AD1" s="94"/>
    </row>
    <row r="2" spans="1:30" ht="18" x14ac:dyDescent="0.15">
      <c r="A2" s="94"/>
      <c r="B2" s="94"/>
      <c r="C2" s="399" t="s">
        <v>90</v>
      </c>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row>
    <row r="3" spans="1:30" ht="14" thickBot="1" x14ac:dyDescent="0.2">
      <c r="A3" s="94"/>
      <c r="B3" s="94"/>
      <c r="C3" s="95"/>
      <c r="D3" s="94"/>
      <c r="E3" s="94"/>
      <c r="F3" s="94"/>
      <c r="G3" s="94"/>
      <c r="H3" s="94"/>
      <c r="I3" s="94"/>
      <c r="J3" s="94"/>
      <c r="K3" s="94"/>
      <c r="L3" s="94"/>
      <c r="M3" s="94"/>
      <c r="N3" s="94"/>
      <c r="O3" s="94"/>
      <c r="P3" s="94"/>
      <c r="Q3" s="94"/>
      <c r="R3" s="94"/>
      <c r="S3" s="94"/>
      <c r="T3" s="94"/>
      <c r="U3" s="94"/>
      <c r="V3" s="94"/>
      <c r="W3" s="94"/>
      <c r="X3" s="94"/>
      <c r="Y3" s="94"/>
      <c r="Z3" s="94"/>
      <c r="AA3" s="94"/>
      <c r="AB3" s="94"/>
      <c r="AC3" s="94"/>
      <c r="AD3" s="94"/>
    </row>
    <row r="4" spans="1:30" ht="9" customHeight="1" x14ac:dyDescent="0.15">
      <c r="A4" s="94"/>
      <c r="B4" s="94"/>
      <c r="C4" s="400" t="s">
        <v>143</v>
      </c>
      <c r="D4" s="180"/>
      <c r="E4" s="181"/>
      <c r="F4" s="181"/>
      <c r="G4" s="181"/>
      <c r="H4" s="181"/>
      <c r="I4" s="181"/>
      <c r="J4" s="181"/>
      <c r="K4" s="181"/>
      <c r="L4" s="181"/>
      <c r="M4" s="182"/>
      <c r="N4" s="117"/>
      <c r="O4" s="117"/>
      <c r="P4" s="117"/>
      <c r="Q4" s="117"/>
      <c r="R4" s="117"/>
      <c r="S4" s="117"/>
      <c r="T4" s="117"/>
      <c r="U4" s="183"/>
      <c r="V4" s="118"/>
      <c r="W4" s="119"/>
      <c r="X4" s="119"/>
      <c r="Y4" s="119"/>
      <c r="Z4" s="119"/>
      <c r="AA4" s="119"/>
      <c r="AB4" s="119"/>
      <c r="AC4" s="119"/>
      <c r="AD4" s="120"/>
    </row>
    <row r="5" spans="1:30" ht="17.25" customHeight="1" x14ac:dyDescent="0.15">
      <c r="A5" s="94"/>
      <c r="B5" s="94"/>
      <c r="C5" s="400"/>
      <c r="D5" s="130"/>
      <c r="E5" s="107" t="str">
        <f>IF(CONCATENATE($C$4,$D$39)='Admón. Riesgos'!N11,'Admón. Riesgos'!C11,"")</f>
        <v/>
      </c>
      <c r="F5" s="107" t="str">
        <f>IF(CONCATENATE($C$4,$D$39)='Admón. Riesgos'!N16,'Admón. Riesgos'!C16,"")</f>
        <v/>
      </c>
      <c r="G5" s="107" t="str">
        <f>IF(CONCATENATE($C$4,$D$39)='Admón. Riesgos'!N21,'Admón. Riesgos'!C21,"")</f>
        <v/>
      </c>
      <c r="H5" s="107" t="str">
        <f>IF(CONCATENATE($C$4,$D$39)='Admón. Riesgos'!N26,'Admón. Riesgos'!C26,"")</f>
        <v/>
      </c>
      <c r="I5" s="107" t="str">
        <f>IF(CONCATENATE($C$4,$D$39)='Admón. Riesgos'!N31,'Admón. Riesgos'!C31,"")</f>
        <v/>
      </c>
      <c r="J5" s="107" t="str">
        <f>IF(CONCATENATE($C$4,$D$39)='Admón. Riesgos'!N37,'Admón. Riesgos'!C37,"")</f>
        <v/>
      </c>
      <c r="K5" s="107" t="str">
        <f>IF(CONCATENATE($C$4,$D$39)='Admón. Riesgos'!N42,'Admón. Riesgos'!C42,"")</f>
        <v/>
      </c>
      <c r="L5" s="107"/>
      <c r="M5" s="112"/>
      <c r="N5" s="109" t="str">
        <f>IF(CONCATENATE($C$4,$M$39)='Admón. Riesgos'!N11,'Admón. Riesgos'!C11,"")</f>
        <v/>
      </c>
      <c r="O5" s="109" t="str">
        <f>IF(CONCATENATE($C$4,$M$39)='Admón. Riesgos'!N16,'Admón. Riesgos'!C16,"")</f>
        <v/>
      </c>
      <c r="P5" s="109" t="str">
        <f>IF(CONCATENATE($C$4,$M$39)='Admón. Riesgos'!N21,'Admón. Riesgos'!C21,"")</f>
        <v/>
      </c>
      <c r="Q5" s="109" t="str">
        <f>IF(CONCATENATE($C$4,$M$39)='Admón. Riesgos'!N26,'Admón. Riesgos'!C26,"")</f>
        <v/>
      </c>
      <c r="R5" s="109" t="str">
        <f>IF(CONCATENATE($C$4,$M$39)='Admón. Riesgos'!N31,'Admón. Riesgos'!C31,"")</f>
        <v/>
      </c>
      <c r="S5" s="109" t="str">
        <f>IF(CONCATENATE($C$4,$M$39)='Admón. Riesgos'!N37,'Admón. Riesgos'!C37,"")</f>
        <v/>
      </c>
      <c r="T5" s="109" t="str">
        <f>IF(CONCATENATE($C$4,$M$39)='Admón. Riesgos'!N42,'Admón. Riesgos'!C42,"")</f>
        <v/>
      </c>
      <c r="U5" s="125"/>
      <c r="V5" s="97"/>
      <c r="W5" s="98" t="str">
        <f>IF(CONCATENATE($C$4,$V$39)='Admón. Riesgos'!N11,'Admón. Riesgos'!C11,"")</f>
        <v>R1</v>
      </c>
      <c r="X5" s="98" t="str">
        <f>IF(CONCATENATE($C$4,$V$39)='Admón. Riesgos'!N16,'Admón. Riesgos'!C16,"")</f>
        <v>R6</v>
      </c>
      <c r="Y5" s="98" t="str">
        <f>IF(CONCATENATE($C$4,$V$39)='Admón. Riesgos'!N21,'Admón. Riesgos'!C21,"")</f>
        <v>R11</v>
      </c>
      <c r="Z5" s="98" t="str">
        <f>IF(CONCATENATE($C$4,$V$39)='Admón. Riesgos'!N26,'Admón. Riesgos'!C26,"")</f>
        <v>R16</v>
      </c>
      <c r="AA5" s="98" t="str">
        <f>IF(CONCATENATE($C$4,$V$39)='Admón. Riesgos'!N31,'Admón. Riesgos'!C31,"")</f>
        <v>R21</v>
      </c>
      <c r="AB5" s="98" t="str">
        <f>IF(CONCATENATE($C$4,$V$39)='Admón. Riesgos'!N36,'Admón. Riesgos'!C36,"")</f>
        <v>R26</v>
      </c>
      <c r="AC5" s="98" t="str">
        <f>IF(CONCATENATE($C$4,$V$39)='Admón. Riesgos'!N42,'Admón. Riesgos'!C42,"")</f>
        <v/>
      </c>
      <c r="AD5" s="121"/>
    </row>
    <row r="6" spans="1:30" ht="17.25" customHeight="1" x14ac:dyDescent="0.15">
      <c r="A6" s="94"/>
      <c r="B6" s="398" t="s">
        <v>30</v>
      </c>
      <c r="C6" s="400"/>
      <c r="D6" s="130"/>
      <c r="E6" s="107" t="str">
        <f>IF(CONCATENATE($C$4,$D$39)='Admón. Riesgos'!N12,'Admón. Riesgos'!C12,"")</f>
        <v/>
      </c>
      <c r="F6" s="107" t="str">
        <f>IF(CONCATENATE($C$4,$D$39)='Admón. Riesgos'!N17,'Admón. Riesgos'!C17,"")</f>
        <v/>
      </c>
      <c r="G6" s="107" t="str">
        <f>IF(CONCATENATE($C$4,$D$39)='Admón. Riesgos'!N22,'Admón. Riesgos'!C22,"")</f>
        <v/>
      </c>
      <c r="H6" s="107" t="str">
        <f>IF(CONCATENATE($C$4,$D$39)='Admón. Riesgos'!N27,'Admón. Riesgos'!C27,"")</f>
        <v/>
      </c>
      <c r="I6" s="107" t="str">
        <f>IF(CONCATENATE($C$4,$D$39)='Admón. Riesgos'!N33,'Admón. Riesgos'!C33,"")</f>
        <v/>
      </c>
      <c r="J6" s="107" t="str">
        <f>IF(CONCATENATE($C$4,$D$39)='Admón. Riesgos'!N38,'Admón. Riesgos'!C38,"")</f>
        <v/>
      </c>
      <c r="K6" s="107" t="str">
        <f>IF(CONCATENATE($C$4,$D$39)='Admón. Riesgos'!N43,'Admón. Riesgos'!C43,"")</f>
        <v/>
      </c>
      <c r="L6" s="107" t="str">
        <f>IF('Admón. Riesgos'!R11="ZONA DE RIESGO IMPORTANTE",'Admón. Riesgos'!E11,"")</f>
        <v/>
      </c>
      <c r="M6" s="112"/>
      <c r="N6" s="109" t="str">
        <f>IF(CONCATENATE($C$4,$M$39)='Admón. Riesgos'!N12,'Admón. Riesgos'!C12,"")</f>
        <v/>
      </c>
      <c r="O6" s="109" t="str">
        <f>IF(CONCATENATE($C$4,$M$39)='Admón. Riesgos'!N17,'Admón. Riesgos'!C17,"")</f>
        <v/>
      </c>
      <c r="P6" s="109" t="str">
        <f>IF(CONCATENATE($C$4,$M$39)='Admón. Riesgos'!N22,'Admón. Riesgos'!C22,"")</f>
        <v/>
      </c>
      <c r="Q6" s="109" t="str">
        <f>IF(CONCATENATE($C$4,$M$39)='Admón. Riesgos'!N27,'Admón. Riesgos'!C27,"")</f>
        <v/>
      </c>
      <c r="R6" s="109" t="str">
        <f>IF(CONCATENATE($C$4,$M$39)='Admón. Riesgos'!N33,'Admón. Riesgos'!C33,"")</f>
        <v/>
      </c>
      <c r="S6" s="109" t="str">
        <f>IF(CONCATENATE($C$4,$M$39)='Admón. Riesgos'!N38,'Admón. Riesgos'!C38,"")</f>
        <v/>
      </c>
      <c r="T6" s="109" t="str">
        <f>IF(CONCATENATE($C$4,$M$39)='Admón. Riesgos'!N43,'Admón. Riesgos'!C43,"")</f>
        <v/>
      </c>
      <c r="U6" s="125"/>
      <c r="V6" s="97"/>
      <c r="W6" s="98" t="str">
        <f>IF(CONCATENATE($C$4,$V$39)='Admón. Riesgos'!N12,'Admón. Riesgos'!C12,"")</f>
        <v>R2</v>
      </c>
      <c r="X6" s="98" t="str">
        <f>IF(CONCATENATE($C$4,$V$39)='Admón. Riesgos'!N17,'Admón. Riesgos'!C17,"")</f>
        <v>R7</v>
      </c>
      <c r="Y6" s="98" t="str">
        <f>IF(CONCATENATE($C$4,$V$39)='Admón. Riesgos'!N22,'Admón. Riesgos'!C22,"")</f>
        <v>R12</v>
      </c>
      <c r="Z6" s="98" t="str">
        <f>IF(CONCATENATE($C$4,$V$39)='Admón. Riesgos'!N27,'Admón. Riesgos'!C27,"")</f>
        <v>R17</v>
      </c>
      <c r="AA6" s="98" t="str">
        <f>IF(CONCATENATE($C$4,$V$39)='Admón. Riesgos'!N32,'Admón. Riesgos'!C32,"")</f>
        <v>R22</v>
      </c>
      <c r="AB6" s="98" t="str">
        <f>IF(CONCATENATE($C$4,$V$39)='Admón. Riesgos'!N38,'Admón. Riesgos'!C38,"")</f>
        <v/>
      </c>
      <c r="AC6" s="98" t="str">
        <f>IF(CONCATENATE($C$4,$V$39)='Admón. Riesgos'!N43,'Admón. Riesgos'!C43,"")</f>
        <v/>
      </c>
      <c r="AD6" s="121"/>
    </row>
    <row r="7" spans="1:30" ht="17.25" customHeight="1" x14ac:dyDescent="0.15">
      <c r="A7" s="94"/>
      <c r="B7" s="398"/>
      <c r="C7" s="400"/>
      <c r="D7" s="130"/>
      <c r="E7" s="107" t="str">
        <f>IF(CONCATENATE($C$4,$D$39)='Admón. Riesgos'!N13,'Admón. Riesgos'!C13,"")</f>
        <v/>
      </c>
      <c r="F7" s="107" t="str">
        <f>IF(CONCATENATE($C$4,$D$39)='Admón. Riesgos'!N18,'Admón. Riesgos'!C18,"")</f>
        <v/>
      </c>
      <c r="G7" s="107" t="str">
        <f>IF(CONCATENATE($C$4,$D$39)='Admón. Riesgos'!N23,'Admón. Riesgos'!C23,"")</f>
        <v/>
      </c>
      <c r="H7" s="107" t="str">
        <f>IF(CONCATENATE($C$4,$D$39)='Admón. Riesgos'!N28,'Admón. Riesgos'!C28,"")</f>
        <v/>
      </c>
      <c r="I7" s="107" t="str">
        <f>IF(CONCATENATE($C$4,$D$39)='Admón. Riesgos'!N34,'Admón. Riesgos'!C34,"")</f>
        <v/>
      </c>
      <c r="J7" s="107" t="str">
        <f>IF(CONCATENATE($C$4,$D$39)='Admón. Riesgos'!N39,'Admón. Riesgos'!C39,"")</f>
        <v/>
      </c>
      <c r="K7" s="107" t="str">
        <f>IF(CONCATENATE($C$4,$D$39)='Admón. Riesgos'!N44,'Admón. Riesgos'!C44,"")</f>
        <v/>
      </c>
      <c r="L7" s="107" t="str">
        <f>IF('Admón. Riesgos'!R12="ZONA DE RIESGO IMPORTANTE",'Admón. Riesgos'!E12,"")</f>
        <v/>
      </c>
      <c r="M7" s="112"/>
      <c r="N7" s="109" t="str">
        <f>IF(CONCATENATE($C$4,$M$39)='Admón. Riesgos'!N13,'Admón. Riesgos'!C13,"")</f>
        <v/>
      </c>
      <c r="O7" s="109" t="str">
        <f>IF(CONCATENATE($C$4,$M$39)='Admón. Riesgos'!N18,'Admón. Riesgos'!C18,"")</f>
        <v/>
      </c>
      <c r="P7" s="109" t="str">
        <f>IF(CONCATENATE($C$4,$M$39)='Admón. Riesgos'!N23,'Admón. Riesgos'!C23,"")</f>
        <v/>
      </c>
      <c r="Q7" s="109" t="str">
        <f>IF(CONCATENATE($C$4,$M$39)='Admón. Riesgos'!N28,'Admón. Riesgos'!C28,"")</f>
        <v/>
      </c>
      <c r="R7" s="109" t="str">
        <f>IF(CONCATENATE($C$4,$M$39)='Admón. Riesgos'!N34,'Admón. Riesgos'!C34,"")</f>
        <v/>
      </c>
      <c r="S7" s="109" t="str">
        <f>IF(CONCATENATE($C$4,$M$39)='Admón. Riesgos'!N39,'Admón. Riesgos'!C39,"")</f>
        <v/>
      </c>
      <c r="T7" s="109" t="str">
        <f>IF(CONCATENATE($C$4,$M$39)='Admón. Riesgos'!N44,'Admón. Riesgos'!C44,"")</f>
        <v/>
      </c>
      <c r="U7" s="125"/>
      <c r="V7" s="97"/>
      <c r="W7" s="98" t="str">
        <f>IF(CONCATENATE($C$4,$V$39)='Admón. Riesgos'!N13,'Admón. Riesgos'!C13,"")</f>
        <v>R3</v>
      </c>
      <c r="X7" s="98" t="str">
        <f>IF(CONCATENATE($C$4,$V$39)='Admón. Riesgos'!N18,'Admón. Riesgos'!C18,"")</f>
        <v>R8</v>
      </c>
      <c r="Y7" s="98" t="str">
        <f>IF(CONCATENATE($C$4,$V$39)='Admón. Riesgos'!N23,'Admón. Riesgos'!C23,"")</f>
        <v>R13</v>
      </c>
      <c r="Z7" s="98" t="str">
        <f>IF(CONCATENATE($C$4,$V$39)='Admón. Riesgos'!N28,'Admón. Riesgos'!C28,"")</f>
        <v>R18</v>
      </c>
      <c r="AA7" s="98" t="str">
        <f>IF(CONCATENATE($C$4,$V$39)='Admón. Riesgos'!N33,'Admón. Riesgos'!C33,"")</f>
        <v>R23</v>
      </c>
      <c r="AB7" s="98" t="str">
        <f>IF(CONCATENATE($C$4,$V$39)='Admón. Riesgos'!N39,'Admón. Riesgos'!C39,"")</f>
        <v/>
      </c>
      <c r="AC7" s="98" t="str">
        <f>IF(CONCATENATE($C$4,$V$39)='Admón. Riesgos'!N44,'Admón. Riesgos'!C44,"")</f>
        <v/>
      </c>
      <c r="AD7" s="121"/>
    </row>
    <row r="8" spans="1:30" ht="17.25" customHeight="1" x14ac:dyDescent="0.15">
      <c r="A8" s="94"/>
      <c r="B8" s="398"/>
      <c r="C8" s="400"/>
      <c r="D8" s="130"/>
      <c r="E8" s="107" t="str">
        <f>IF(CONCATENATE($C$4,$D$39)='Admón. Riesgos'!N14,'Admón. Riesgos'!C14,"")</f>
        <v/>
      </c>
      <c r="F8" s="107" t="str">
        <f>IF(CONCATENATE($C$4,$D$39)='Admón. Riesgos'!N19,'Admón. Riesgos'!C19,"")</f>
        <v/>
      </c>
      <c r="G8" s="107" t="str">
        <f>IF(CONCATENATE($C$4,$D$39)='Admón. Riesgos'!N24,'Admón. Riesgos'!C24,"")</f>
        <v/>
      </c>
      <c r="H8" s="107" t="str">
        <f>IF(CONCATENATE($C$4,$D$39)='Admón. Riesgos'!N29,'Admón. Riesgos'!C29,"")</f>
        <v/>
      </c>
      <c r="I8" s="107" t="str">
        <f>IF(CONCATENATE($C$4,$D$39)='Admón. Riesgos'!N35,'Admón. Riesgos'!C35,"")</f>
        <v/>
      </c>
      <c r="J8" s="107" t="str">
        <f>IF(CONCATENATE($C$4,$D$39)='Admón. Riesgos'!N40,'Admón. Riesgos'!C40,"")</f>
        <v/>
      </c>
      <c r="K8" s="107" t="str">
        <f>IF(CONCATENATE($C$4,$D$39)='Admón. Riesgos'!N45,'Admón. Riesgos'!C45,"")</f>
        <v/>
      </c>
      <c r="L8" s="107"/>
      <c r="M8" s="112"/>
      <c r="N8" s="109" t="str">
        <f>IF(CONCATENATE($C$4,$M$39)='Admón. Riesgos'!N14,'Admón. Riesgos'!C14,"")</f>
        <v/>
      </c>
      <c r="O8" s="109" t="str">
        <f>IF(CONCATENATE($C$4,$M$39)='Admón. Riesgos'!N19,'Admón. Riesgos'!C19,"")</f>
        <v/>
      </c>
      <c r="P8" s="109" t="str">
        <f>IF(CONCATENATE($C$4,$M$39)='Admón. Riesgos'!N24,'Admón. Riesgos'!C24,"")</f>
        <v/>
      </c>
      <c r="Q8" s="109" t="str">
        <f>IF(CONCATENATE($C$4,$M$39)='Admón. Riesgos'!N29,'Admón. Riesgos'!C29,"")</f>
        <v/>
      </c>
      <c r="R8" s="109" t="str">
        <f>IF(CONCATENATE($C$4,$M$39)='Admón. Riesgos'!N35,'Admón. Riesgos'!C35,"")</f>
        <v/>
      </c>
      <c r="S8" s="109" t="str">
        <f>IF(CONCATENATE($C$4,$M$39)='Admón. Riesgos'!N40,'Admón. Riesgos'!C40,"")</f>
        <v/>
      </c>
      <c r="T8" s="109" t="str">
        <f>IF(CONCATENATE($C$4,$M$39)='Admón. Riesgos'!N45,'Admón. Riesgos'!C45,"")</f>
        <v/>
      </c>
      <c r="U8" s="125"/>
      <c r="V8" s="97"/>
      <c r="W8" s="98" t="str">
        <f>IF(CONCATENATE($C$4,$V$39)='Admón. Riesgos'!N14,'Admón. Riesgos'!C14,"")</f>
        <v>R4</v>
      </c>
      <c r="X8" s="98" t="str">
        <f>IF(CONCATENATE($C$4,$V$39)='Admón. Riesgos'!N19,'Admón. Riesgos'!C19,"")</f>
        <v>R9</v>
      </c>
      <c r="Y8" s="98" t="str">
        <f>IF(CONCATENATE($C$4,$V$39)='Admón. Riesgos'!N24,'Admón. Riesgos'!C24,"")</f>
        <v>R14</v>
      </c>
      <c r="Z8" s="98" t="str">
        <f>IF(CONCATENATE($C$4,$V$39)='Admón. Riesgos'!N29,'Admón. Riesgos'!C29,"")</f>
        <v>R19</v>
      </c>
      <c r="AA8" s="98" t="str">
        <f>IF(CONCATENATE($C$4,$V$39)='Admón. Riesgos'!N34,'Admón. Riesgos'!C34,"")</f>
        <v>R24</v>
      </c>
      <c r="AB8" s="98" t="str">
        <f>IF(CONCATENATE($C$4,$V$39)='Admón. Riesgos'!N40,'Admón. Riesgos'!C40,"")</f>
        <v/>
      </c>
      <c r="AC8" s="98" t="str">
        <f>IF(CONCATENATE($C$4,$V$39)='Admón. Riesgos'!N45,'Admón. Riesgos'!C45,"")</f>
        <v/>
      </c>
      <c r="AD8" s="121"/>
    </row>
    <row r="9" spans="1:30" ht="17.25" customHeight="1" x14ac:dyDescent="0.15">
      <c r="A9" s="94"/>
      <c r="B9" s="398"/>
      <c r="C9" s="400"/>
      <c r="D9" s="130"/>
      <c r="E9" s="107" t="str">
        <f>IF(CONCATENATE($C$4,$D$39)='Admón. Riesgos'!N15,'Admón. Riesgos'!C15,"")</f>
        <v/>
      </c>
      <c r="F9" s="107" t="str">
        <f>IF(CONCATENATE($C$4,$D$39)='Admón. Riesgos'!N20,'Admón. Riesgos'!C20,"")</f>
        <v/>
      </c>
      <c r="G9" s="107" t="str">
        <f>IF(CONCATENATE($C$4,$D$39)='Admón. Riesgos'!N25,'Admón. Riesgos'!C25,"")</f>
        <v/>
      </c>
      <c r="H9" s="107" t="str">
        <f>IF(CONCATENATE($C$4,$D$39)='Admón. Riesgos'!N30,'Admón. Riesgos'!C30,"")</f>
        <v/>
      </c>
      <c r="I9" s="107" t="str">
        <f>IF(CONCATENATE($C$4,$D$39)='Admón. Riesgos'!N36,'Admón. Riesgos'!C36,"")</f>
        <v/>
      </c>
      <c r="J9" s="107" t="str">
        <f>IF(CONCATENATE($C$4,$D$39)='Admón. Riesgos'!N41,'Admón. Riesgos'!C41,"")</f>
        <v/>
      </c>
      <c r="K9" s="107" t="str">
        <f>IF(CONCATENATE($C$4,$D$39)='Admón. Riesgos'!N46,'Admón. Riesgos'!C46,"")</f>
        <v/>
      </c>
      <c r="L9" s="107" t="str">
        <f>IF('Admón. Riesgos'!R13="ZONA DE RIESGO IMPORTANTE",'Admón. Riesgos'!E13,"")</f>
        <v/>
      </c>
      <c r="M9" s="112"/>
      <c r="N9" s="109" t="str">
        <f>IF(CONCATENATE($C$4,$M$39)='Admón. Riesgos'!N15,'Admón. Riesgos'!C15,"")</f>
        <v/>
      </c>
      <c r="O9" s="109" t="str">
        <f>IF(CONCATENATE($C$4,$M$39)='Admón. Riesgos'!N20,'Admón. Riesgos'!C20,"")</f>
        <v/>
      </c>
      <c r="P9" s="109" t="str">
        <f>IF(CONCATENATE($C$4,$M$39)='Admón. Riesgos'!N25,'Admón. Riesgos'!C25,"")</f>
        <v/>
      </c>
      <c r="Q9" s="109" t="str">
        <f>IF(CONCATENATE($C$4,$M$39)='Admón. Riesgos'!N30,'Admón. Riesgos'!C30,"")</f>
        <v/>
      </c>
      <c r="R9" s="109" t="str">
        <f>IF(CONCATENATE($C$4,$M$39)='Admón. Riesgos'!N36,'Admón. Riesgos'!C36,"")</f>
        <v/>
      </c>
      <c r="S9" s="109" t="str">
        <f>IF(CONCATENATE($C$4,$M$39)='Admón. Riesgos'!N41,'Admón. Riesgos'!C41,"")</f>
        <v/>
      </c>
      <c r="T9" s="109" t="str">
        <f>IF(CONCATENATE($C$4,$M$39)='Admón. Riesgos'!N46,'Admón. Riesgos'!C46,"")</f>
        <v/>
      </c>
      <c r="U9" s="125"/>
      <c r="V9" s="97"/>
      <c r="W9" s="98" t="str">
        <f>IF(CONCATENATE($C$4,$V$39)='Admón. Riesgos'!N15,'Admón. Riesgos'!C15,"")</f>
        <v>R5</v>
      </c>
      <c r="X9" s="98" t="str">
        <f>IF(CONCATENATE($C$4,$V$39)='Admón. Riesgos'!N20,'Admón. Riesgos'!C20,"")</f>
        <v>R10</v>
      </c>
      <c r="Y9" s="98" t="str">
        <f>IF(CONCATENATE($C$4,$V$39)='Admón. Riesgos'!N25,'Admón. Riesgos'!C25,"")</f>
        <v>R15</v>
      </c>
      <c r="Z9" s="98" t="str">
        <f>IF(CONCATENATE($C$4,$V$39)='Admón. Riesgos'!N30,'Admón. Riesgos'!C30,"")</f>
        <v>R20</v>
      </c>
      <c r="AA9" s="98" t="str">
        <f>IF(CONCATENATE($C$4,$V$39)='Admón. Riesgos'!N35,'Admón. Riesgos'!C35,"")</f>
        <v>R25</v>
      </c>
      <c r="AB9" s="98" t="str">
        <f>IF(CONCATENATE($C$4,$V$39)='Admón. Riesgos'!N41,'Admón. Riesgos'!C41,"")</f>
        <v/>
      </c>
      <c r="AC9" s="98" t="str">
        <f>IF(CONCATENATE($C$4,$V$39)='Admón. Riesgos'!N46,'Admón. Riesgos'!C46,"")</f>
        <v/>
      </c>
      <c r="AD9" s="121"/>
    </row>
    <row r="10" spans="1:30" ht="9.75" customHeight="1" x14ac:dyDescent="0.15">
      <c r="A10" s="94"/>
      <c r="B10" s="398"/>
      <c r="C10" s="400"/>
      <c r="D10" s="130"/>
      <c r="E10" s="107"/>
      <c r="F10" s="107" t="str">
        <f>IF('Admón. Riesgos'!P14="ZONA DE RIESGO IMPORTANTE",'Admón. Riesgos'!D14,"")</f>
        <v/>
      </c>
      <c r="G10" s="107"/>
      <c r="H10" s="107"/>
      <c r="I10" s="107" t="str">
        <f>IF('Admón. Riesgos'!Q14="ZONA DE RIESGO IMPORTANTE",'Admón. Riesgos'!#REF!,"")</f>
        <v/>
      </c>
      <c r="J10" s="107"/>
      <c r="K10" s="107"/>
      <c r="L10" s="107" t="str">
        <f>IF('Admón. Riesgos'!R14="ZONA DE RIESGO IMPORTANTE",'Admón. Riesgos'!E14,"")</f>
        <v/>
      </c>
      <c r="M10" s="184"/>
      <c r="N10" s="185"/>
      <c r="O10" s="185"/>
      <c r="P10" s="185"/>
      <c r="Q10" s="185"/>
      <c r="R10" s="185"/>
      <c r="S10" s="185"/>
      <c r="T10" s="185"/>
      <c r="U10" s="186"/>
      <c r="V10" s="99"/>
      <c r="W10" s="100"/>
      <c r="X10" s="100"/>
      <c r="Y10" s="100"/>
      <c r="Z10" s="100"/>
      <c r="AA10" s="100"/>
      <c r="AB10" s="100"/>
      <c r="AC10" s="100"/>
      <c r="AD10" s="122"/>
    </row>
    <row r="11" spans="1:30" ht="9.75" customHeight="1" x14ac:dyDescent="0.15">
      <c r="A11" s="94"/>
      <c r="B11" s="398"/>
      <c r="C11" s="400" t="s">
        <v>123</v>
      </c>
      <c r="D11" s="129"/>
      <c r="E11" s="104"/>
      <c r="F11" s="104"/>
      <c r="G11" s="104"/>
      <c r="H11" s="104"/>
      <c r="I11" s="104"/>
      <c r="J11" s="104"/>
      <c r="K11" s="104"/>
      <c r="L11" s="174"/>
      <c r="M11" s="110"/>
      <c r="N11" s="111"/>
      <c r="O11" s="111"/>
      <c r="P11" s="111"/>
      <c r="Q11" s="111"/>
      <c r="R11" s="111"/>
      <c r="S11" s="111"/>
      <c r="T11" s="111"/>
      <c r="U11" s="123"/>
      <c r="V11" s="101"/>
      <c r="W11" s="102"/>
      <c r="X11" s="102"/>
      <c r="Y11" s="102"/>
      <c r="Z11" s="102"/>
      <c r="AA11" s="102"/>
      <c r="AB11" s="102"/>
      <c r="AC11" s="102"/>
      <c r="AD11" s="124"/>
    </row>
    <row r="12" spans="1:30" ht="17.25" customHeight="1" x14ac:dyDescent="0.15">
      <c r="A12" s="94"/>
      <c r="B12" s="398"/>
      <c r="C12" s="400"/>
      <c r="D12" s="130"/>
      <c r="E12" s="107" t="str">
        <f>IF(CONCATENATE($C$11,$D$39)='Admón. Riesgos'!N11,'Admón. Riesgos'!C11,"")</f>
        <v/>
      </c>
      <c r="F12" s="107" t="str">
        <f>IF(CONCATENATE($C$11,$D$39)='Admón. Riesgos'!N16,'Admón. Riesgos'!C16,"")</f>
        <v/>
      </c>
      <c r="G12" s="107" t="str">
        <f>IF(CONCATENATE($C$11,$D$39)='Admón. Riesgos'!N21,'Admón. Riesgos'!C21,"")</f>
        <v/>
      </c>
      <c r="H12" s="107" t="str">
        <f>IF(CONCATENATE($C$11,$D$39)='Admón. Riesgos'!N26,'Admón. Riesgos'!C26,"")</f>
        <v/>
      </c>
      <c r="I12" s="107" t="str">
        <f>IF(CONCATENATE($C$11,$D$39)='Admón. Riesgos'!N31,'Admón. Riesgos'!C31,"")</f>
        <v/>
      </c>
      <c r="J12" s="107" t="str">
        <f>IF(CONCATENATE($C$11,$D$39)='Admón. Riesgos'!N37,'Admón. Riesgos'!C37,"")</f>
        <v/>
      </c>
      <c r="K12" s="107" t="str">
        <f>IF(CONCATENATE($C$11,$D$39)='Admón. Riesgos'!N42,'Admón. Riesgos'!C42,"")</f>
        <v/>
      </c>
      <c r="L12" s="175"/>
      <c r="M12" s="112"/>
      <c r="N12" s="109" t="str">
        <f>IF(CONCATENATE($C$11,$M$39)='Admón. Riesgos'!N11,'Admón. Riesgos'!C11,"")</f>
        <v/>
      </c>
      <c r="O12" s="109" t="str">
        <f>IF(CONCATENATE($C$11,$M$39)='Admón. Riesgos'!N16,'Admón. Riesgos'!C16,"")</f>
        <v/>
      </c>
      <c r="P12" s="109" t="str">
        <f>IF(CONCATENATE($C$11,$M$39)='Admón. Riesgos'!N21,'Admón. Riesgos'!C21,"")</f>
        <v/>
      </c>
      <c r="Q12" s="109" t="str">
        <f>IF(CONCATENATE($C$11,$M$39)='Admón. Riesgos'!N26,'Admón. Riesgos'!C26,"")</f>
        <v/>
      </c>
      <c r="R12" s="109" t="str">
        <f>IF(CONCATENATE($C$11,$M$39)='Admón. Riesgos'!N31,'Admón. Riesgos'!C31,"")</f>
        <v/>
      </c>
      <c r="S12" s="109" t="str">
        <f>IF(CONCATENATE($C$11,$M$39)='Admón. Riesgos'!N37,'Admón. Riesgos'!C37,"")</f>
        <v/>
      </c>
      <c r="T12" s="109" t="str">
        <f>IF(CONCATENATE($C$11,$M$39)='Admón. Riesgos'!N42,'Admón. Riesgos'!C42,"")</f>
        <v/>
      </c>
      <c r="U12" s="125"/>
      <c r="V12" s="97"/>
      <c r="W12" s="98" t="str">
        <f>IF(CONCATENATE($C$11,$V$39)='Admón. Riesgos'!N11,'Admón. Riesgos'!C11,"")</f>
        <v/>
      </c>
      <c r="X12" s="98" t="str">
        <f>IF(CONCATENATE($C$11,$V$39)='Admón. Riesgos'!N16,'Admón. Riesgos'!C16,"")</f>
        <v/>
      </c>
      <c r="Y12" s="98" t="str">
        <f>IF(CONCATENATE($C$11,$V$39)='Admón. Riesgos'!N21,'Admón. Riesgos'!C21,"")</f>
        <v/>
      </c>
      <c r="Z12" s="98" t="str">
        <f>IF(CONCATENATE($C$11,$V$39)='Admón. Riesgos'!N26,'Admón. Riesgos'!C26,"")</f>
        <v/>
      </c>
      <c r="AA12" s="98" t="str">
        <f>IF(CONCATENATE($C$11,$V$39)='Admón. Riesgos'!N31,'Admón. Riesgos'!C31,"")</f>
        <v/>
      </c>
      <c r="AB12" s="98" t="str">
        <f>IF(CONCATENATE($C$11,$V$39)='Admón. Riesgos'!N37,'Admón. Riesgos'!C37,"")</f>
        <v/>
      </c>
      <c r="AC12" s="98" t="str">
        <f>IF(CONCATENATE($C$11,$V$39)='Admón. Riesgos'!N42,'Admón. Riesgos'!C42,"")</f>
        <v/>
      </c>
      <c r="AD12" s="121"/>
    </row>
    <row r="13" spans="1:30" ht="17.25" customHeight="1" x14ac:dyDescent="0.15">
      <c r="A13" s="94"/>
      <c r="B13" s="398"/>
      <c r="C13" s="400"/>
      <c r="D13" s="130"/>
      <c r="E13" s="107" t="str">
        <f>IF(CONCATENATE($C$11,$D$39)='Admón. Riesgos'!N12,'Admón. Riesgos'!C12,"")</f>
        <v/>
      </c>
      <c r="F13" s="107" t="str">
        <f>IF(CONCATENATE($C$11,$D$39)='Admón. Riesgos'!N17,'Admón. Riesgos'!C17,"")</f>
        <v/>
      </c>
      <c r="G13" s="107" t="str">
        <f>IF(CONCATENATE($C$11,$D$39)='Admón. Riesgos'!N22,'Admón. Riesgos'!C22,"")</f>
        <v/>
      </c>
      <c r="H13" s="107" t="str">
        <f>IF(CONCATENATE($C$11,$D$39)='Admón. Riesgos'!N27,'Admón. Riesgos'!C27,"")</f>
        <v/>
      </c>
      <c r="I13" s="107" t="str">
        <f>IF(CONCATENATE($C$11,$D$39)='Admón. Riesgos'!N33,'Admón. Riesgos'!C33,"")</f>
        <v/>
      </c>
      <c r="J13" s="107" t="str">
        <f>IF(CONCATENATE($C$11,$D$39)='Admón. Riesgos'!N38,'Admón. Riesgos'!C38,"")</f>
        <v/>
      </c>
      <c r="K13" s="107" t="str">
        <f>IF(CONCATENATE($C$11,$D$39)='Admón. Riesgos'!N43,'Admón. Riesgos'!C43,"")</f>
        <v/>
      </c>
      <c r="L13" s="175"/>
      <c r="M13" s="112"/>
      <c r="N13" s="109" t="str">
        <f>IF(CONCATENATE($C$11,$M$39)='Admón. Riesgos'!N12,'Admón. Riesgos'!C12,"")</f>
        <v/>
      </c>
      <c r="O13" s="109" t="str">
        <f>IF(CONCATENATE($C$11,$M$39)='Admón. Riesgos'!N17,'Admón. Riesgos'!C17,"")</f>
        <v/>
      </c>
      <c r="P13" s="109" t="str">
        <f>IF(CONCATENATE($C$11,$M$39)='Admón. Riesgos'!N22,'Admón. Riesgos'!C22,"")</f>
        <v/>
      </c>
      <c r="Q13" s="109" t="str">
        <f>IF(CONCATENATE($C$11,$M$39)='Admón. Riesgos'!N27,'Admón. Riesgos'!C27,"")</f>
        <v/>
      </c>
      <c r="R13" s="109" t="str">
        <f>IF(CONCATENATE($C$11,$M$39)='Admón. Riesgos'!N33,'Admón. Riesgos'!C33,"")</f>
        <v/>
      </c>
      <c r="S13" s="109" t="str">
        <f>IF(CONCATENATE($C$11,$M$39)='Admón. Riesgos'!N38,'Admón. Riesgos'!C38,"")</f>
        <v/>
      </c>
      <c r="T13" s="109" t="str">
        <f>IF(CONCATENATE($C$11,$M$39)='Admón. Riesgos'!N43,'Admón. Riesgos'!C43,"")</f>
        <v/>
      </c>
      <c r="U13" s="125"/>
      <c r="V13" s="97"/>
      <c r="W13" s="98" t="str">
        <f>IF(CONCATENATE($C$11,$V$39)='Admón. Riesgos'!N12,'Admón. Riesgos'!C12,"")</f>
        <v/>
      </c>
      <c r="X13" s="98" t="str">
        <f>IF(CONCATENATE($C$11,$V$39)='Admón. Riesgos'!N17,'Admón. Riesgos'!C17,"")</f>
        <v/>
      </c>
      <c r="Y13" s="98" t="str">
        <f>IF(CONCATENATE($C$11,$V$39)='Admón. Riesgos'!N22,'Admón. Riesgos'!C22,"")</f>
        <v/>
      </c>
      <c r="Z13" s="98" t="str">
        <f>IF(CONCATENATE($C$11,$V$39)='Admón. Riesgos'!N27,'Admón. Riesgos'!C27,"")</f>
        <v/>
      </c>
      <c r="AA13" s="98" t="str">
        <f>IF(CONCATENATE($C$11,$V$39)='Admón. Riesgos'!N33,'Admón. Riesgos'!C33,"")</f>
        <v/>
      </c>
      <c r="AB13" s="98" t="str">
        <f>IF(CONCATENATE($C$11,$V$39)='Admón. Riesgos'!N38,'Admón. Riesgos'!C38,"")</f>
        <v/>
      </c>
      <c r="AC13" s="98" t="str">
        <f>IF(CONCATENATE($C$11,$V$39)='Admón. Riesgos'!N43,'Admón. Riesgos'!C43,"")</f>
        <v/>
      </c>
      <c r="AD13" s="121"/>
    </row>
    <row r="14" spans="1:30" ht="17.25" customHeight="1" x14ac:dyDescent="0.15">
      <c r="A14" s="94"/>
      <c r="B14" s="398"/>
      <c r="C14" s="400"/>
      <c r="D14" s="130"/>
      <c r="E14" s="107" t="str">
        <f>IF(CONCATENATE($C$11,$D$39)='Admón. Riesgos'!N13,'Admón. Riesgos'!C13,"")</f>
        <v/>
      </c>
      <c r="F14" s="107" t="str">
        <f>IF(CONCATENATE($C$11,$D$39)='Admón. Riesgos'!N18,'Admón. Riesgos'!C18,"")</f>
        <v/>
      </c>
      <c r="G14" s="107" t="str">
        <f>IF(CONCATENATE($C$11,$D$39)='Admón. Riesgos'!N23,'Admón. Riesgos'!C23,"")</f>
        <v/>
      </c>
      <c r="H14" s="107" t="str">
        <f>IF(CONCATENATE($C$11,$D$39)='Admón. Riesgos'!N28,'Admón. Riesgos'!C28,"")</f>
        <v/>
      </c>
      <c r="I14" s="107" t="str">
        <f>IF(CONCATENATE($C$11,$D$39)='Admón. Riesgos'!N34,'Admón. Riesgos'!C34,"")</f>
        <v/>
      </c>
      <c r="J14" s="107" t="str">
        <f>IF(CONCATENATE($C$11,$D$39)='Admón. Riesgos'!N39,'Admón. Riesgos'!C39,"")</f>
        <v/>
      </c>
      <c r="K14" s="107" t="str">
        <f>IF(CONCATENATE($C$11,$D$39)='Admón. Riesgos'!N44,'Admón. Riesgos'!C44,"")</f>
        <v/>
      </c>
      <c r="L14" s="175"/>
      <c r="M14" s="112"/>
      <c r="N14" s="109" t="str">
        <f>IF(CONCATENATE($C$11,$M$39)='Admón. Riesgos'!N13,'Admón. Riesgos'!C13,"")</f>
        <v/>
      </c>
      <c r="O14" s="109" t="str">
        <f>IF(CONCATENATE($C$11,$M$39)='Admón. Riesgos'!N18,'Admón. Riesgos'!C18,"")</f>
        <v/>
      </c>
      <c r="P14" s="109" t="str">
        <f>IF(CONCATENATE($C$11,$M$39)='Admón. Riesgos'!N23,'Admón. Riesgos'!C23,"")</f>
        <v/>
      </c>
      <c r="Q14" s="109" t="str">
        <f>IF(CONCATENATE($C$11,$M$39)='Admón. Riesgos'!N28,'Admón. Riesgos'!C28,"")</f>
        <v/>
      </c>
      <c r="R14" s="109" t="str">
        <f>IF(CONCATENATE($C$11,$M$39)='Admón. Riesgos'!N34,'Admón. Riesgos'!C34,"")</f>
        <v/>
      </c>
      <c r="S14" s="109" t="str">
        <f>IF(CONCATENATE($C$11,$M$39)='Admón. Riesgos'!N39,'Admón. Riesgos'!C39,"")</f>
        <v/>
      </c>
      <c r="T14" s="109" t="str">
        <f>IF(CONCATENATE($C$11,$M$39)='Admón. Riesgos'!N44,'Admón. Riesgos'!C44,"")</f>
        <v/>
      </c>
      <c r="U14" s="125"/>
      <c r="V14" s="97"/>
      <c r="W14" s="98" t="str">
        <f>IF(CONCATENATE($C$11,$V$39)='Admón. Riesgos'!N13,'Admón. Riesgos'!C13,"")</f>
        <v/>
      </c>
      <c r="X14" s="98" t="str">
        <f>IF(CONCATENATE($C$11,$V$39)='Admón. Riesgos'!N18,'Admón. Riesgos'!C18,"")</f>
        <v/>
      </c>
      <c r="Y14" s="98" t="str">
        <f>IF(CONCATENATE($C$11,$V$39)='Admón. Riesgos'!N23,'Admón. Riesgos'!C23,"")</f>
        <v/>
      </c>
      <c r="Z14" s="98" t="str">
        <f>IF(CONCATENATE($C$11,$V$39)='Admón. Riesgos'!N28,'Admón. Riesgos'!C28,"")</f>
        <v/>
      </c>
      <c r="AA14" s="98" t="str">
        <f>IF(CONCATENATE($C$11,$V$39)='Admón. Riesgos'!N34,'Admón. Riesgos'!C34,"")</f>
        <v/>
      </c>
      <c r="AB14" s="98" t="str">
        <f>IF(CONCATENATE($C$11,$V$39)='Admón. Riesgos'!N39,'Admón. Riesgos'!C39,"")</f>
        <v/>
      </c>
      <c r="AC14" s="98" t="str">
        <f>IF(CONCATENATE($C$11,$V$39)='Admón. Riesgos'!N44,'Admón. Riesgos'!C44,"")</f>
        <v/>
      </c>
      <c r="AD14" s="121"/>
    </row>
    <row r="15" spans="1:30" ht="17.25" customHeight="1" x14ac:dyDescent="0.15">
      <c r="A15" s="94"/>
      <c r="B15" s="398"/>
      <c r="C15" s="400"/>
      <c r="D15" s="130"/>
      <c r="E15" s="107" t="str">
        <f>IF(CONCATENATE($C$11,$D$39)='Admón. Riesgos'!N14,'Admón. Riesgos'!C14,"")</f>
        <v/>
      </c>
      <c r="F15" s="107" t="str">
        <f>IF(CONCATENATE($C$11,$D$39)='Admón. Riesgos'!N19,'Admón. Riesgos'!C19,"")</f>
        <v/>
      </c>
      <c r="G15" s="107" t="str">
        <f>IF(CONCATENATE($C$11,$D$39)='Admón. Riesgos'!N24,'Admón. Riesgos'!C24,"")</f>
        <v/>
      </c>
      <c r="H15" s="107" t="str">
        <f>IF(CONCATENATE($C$11,$D$39)='Admón. Riesgos'!N29,'Admón. Riesgos'!C29,"")</f>
        <v/>
      </c>
      <c r="I15" s="107" t="str">
        <f>IF(CONCATENATE($C$11,$D$39)='Admón. Riesgos'!N35,'Admón. Riesgos'!C35,"")</f>
        <v/>
      </c>
      <c r="J15" s="107" t="str">
        <f>IF(CONCATENATE($C$11,$D$39)='Admón. Riesgos'!N40,'Admón. Riesgos'!C40,"")</f>
        <v/>
      </c>
      <c r="K15" s="107" t="str">
        <f>IF(CONCATENATE($C$11,$D$39)='Admón. Riesgos'!N45,'Admón. Riesgos'!C45,"")</f>
        <v/>
      </c>
      <c r="L15" s="175"/>
      <c r="M15" s="112"/>
      <c r="N15" s="109" t="str">
        <f>IF(CONCATENATE($C$11,$M$39)='Admón. Riesgos'!N14,'Admón. Riesgos'!C14,"")</f>
        <v/>
      </c>
      <c r="O15" s="109" t="str">
        <f>IF(CONCATENATE($C$11,$M$39)='Admón. Riesgos'!N19,'Admón. Riesgos'!C19,"")</f>
        <v/>
      </c>
      <c r="P15" s="109" t="str">
        <f>IF(CONCATENATE($C$11,$M$39)='Admón. Riesgos'!N24,'Admón. Riesgos'!C24,"")</f>
        <v/>
      </c>
      <c r="Q15" s="109" t="str">
        <f>IF(CONCATENATE($C$11,$M$39)='Admón. Riesgos'!N29,'Admón. Riesgos'!C29,"")</f>
        <v/>
      </c>
      <c r="R15" s="109" t="str">
        <f>IF(CONCATENATE($C$11,$M$39)='Admón. Riesgos'!N35,'Admón. Riesgos'!C35,"")</f>
        <v/>
      </c>
      <c r="S15" s="109" t="str">
        <f>IF(CONCATENATE($C$11,$M$39)='Admón. Riesgos'!N40,'Admón. Riesgos'!C40,"")</f>
        <v/>
      </c>
      <c r="T15" s="109" t="str">
        <f>IF(CONCATENATE($C$11,$M$39)='Admón. Riesgos'!N45,'Admón. Riesgos'!C45,"")</f>
        <v/>
      </c>
      <c r="U15" s="125"/>
      <c r="V15" s="97"/>
      <c r="W15" s="98" t="str">
        <f>IF(CONCATENATE($C$11,$V$39)='Admón. Riesgos'!N14,'Admón. Riesgos'!C14,"")</f>
        <v/>
      </c>
      <c r="X15" s="98" t="str">
        <f>IF(CONCATENATE($C$11,$V$39)='Admón. Riesgos'!N19,'Admón. Riesgos'!C19,"")</f>
        <v/>
      </c>
      <c r="Y15" s="98" t="str">
        <f>IF(CONCATENATE($C$11,$V$39)='Admón. Riesgos'!N24,'Admón. Riesgos'!C24,"")</f>
        <v/>
      </c>
      <c r="Z15" s="98" t="str">
        <f>IF(CONCATENATE($C$11,$V$39)='Admón. Riesgos'!N29,'Admón. Riesgos'!C29,"")</f>
        <v/>
      </c>
      <c r="AA15" s="98" t="str">
        <f>IF(CONCATENATE($C$11,$V$39)='Admón. Riesgos'!N35,'Admón. Riesgos'!C35,"")</f>
        <v/>
      </c>
      <c r="AB15" s="98" t="str">
        <f>IF(CONCATENATE($C$11,$V$39)='Admón. Riesgos'!N40,'Admón. Riesgos'!C40,"")</f>
        <v/>
      </c>
      <c r="AC15" s="98" t="str">
        <f>IF(CONCATENATE($C$11,$V$39)='Admón. Riesgos'!N45,'Admón. Riesgos'!C45,"")</f>
        <v/>
      </c>
      <c r="AD15" s="121"/>
    </row>
    <row r="16" spans="1:30" ht="17.25" customHeight="1" x14ac:dyDescent="0.15">
      <c r="A16" s="94"/>
      <c r="B16" s="398"/>
      <c r="C16" s="400"/>
      <c r="D16" s="130"/>
      <c r="E16" s="107" t="str">
        <f>IF(CONCATENATE($C$11,$D$39)='Admón. Riesgos'!N15,'Admón. Riesgos'!C15,"")</f>
        <v/>
      </c>
      <c r="F16" s="107" t="str">
        <f>IF(CONCATENATE($C$11,$D$39)='Admón. Riesgos'!N20,'Admón. Riesgos'!C20,"")</f>
        <v/>
      </c>
      <c r="G16" s="107" t="str">
        <f>IF(CONCATENATE($C$11,$D$39)='Admón. Riesgos'!N25,'Admón. Riesgos'!C25,"")</f>
        <v/>
      </c>
      <c r="H16" s="107" t="str">
        <f>IF(CONCATENATE($C$11,$D$39)='Admón. Riesgos'!N30,'Admón. Riesgos'!C30,"")</f>
        <v/>
      </c>
      <c r="I16" s="107" t="str">
        <f>IF(CONCATENATE($C$11,$D$39)='Admón. Riesgos'!N36,'Admón. Riesgos'!C36,"")</f>
        <v/>
      </c>
      <c r="J16" s="107" t="str">
        <f>IF(CONCATENATE($C$11,$D$39)='Admón. Riesgos'!N41,'Admón. Riesgos'!C41,"")</f>
        <v/>
      </c>
      <c r="K16" s="107" t="str">
        <f>IF(CONCATENATE($C$11,$D$39)='Admón. Riesgos'!N46,'Admón. Riesgos'!C46,"")</f>
        <v/>
      </c>
      <c r="L16" s="175"/>
      <c r="M16" s="112"/>
      <c r="N16" s="109" t="str">
        <f>IF(CONCATENATE($C$11,$M$39)='Admón. Riesgos'!N15,'Admón. Riesgos'!C15,"")</f>
        <v/>
      </c>
      <c r="O16" s="109" t="str">
        <f>IF(CONCATENATE($C$11,$M$39)='Admón. Riesgos'!N20,'Admón. Riesgos'!C20,"")</f>
        <v/>
      </c>
      <c r="P16" s="109" t="str">
        <f>IF(CONCATENATE($C$11,$M$39)='Admón. Riesgos'!N25,'Admón. Riesgos'!C25,"")</f>
        <v/>
      </c>
      <c r="Q16" s="109" t="str">
        <f>IF(CONCATENATE($C$11,$M$39)='Admón. Riesgos'!N30,'Admón. Riesgos'!C30,"")</f>
        <v/>
      </c>
      <c r="R16" s="109" t="str">
        <f>IF(CONCATENATE($C$11,$M$39)='Admón. Riesgos'!N36,'Admón. Riesgos'!C36,"")</f>
        <v/>
      </c>
      <c r="S16" s="109" t="str">
        <f>IF(CONCATENATE($C$11,$M$39)='Admón. Riesgos'!N41,'Admón. Riesgos'!C41,"")</f>
        <v/>
      </c>
      <c r="T16" s="109" t="str">
        <f>IF(CONCATENATE($C$11,$M$39)='Admón. Riesgos'!N46,'Admón. Riesgos'!C46,"")</f>
        <v/>
      </c>
      <c r="U16" s="125"/>
      <c r="V16" s="97"/>
      <c r="W16" s="98" t="str">
        <f>IF(CONCATENATE($C$11,$V$39)='Admón. Riesgos'!N15,'Admón. Riesgos'!C15,"")</f>
        <v/>
      </c>
      <c r="X16" s="98" t="str">
        <f>IF(CONCATENATE($C$11,$V$39)='Admón. Riesgos'!N20,'Admón. Riesgos'!C20,"")</f>
        <v/>
      </c>
      <c r="Y16" s="98" t="str">
        <f>IF(CONCATENATE($C$11,$V$39)='Admón. Riesgos'!N25,'Admón. Riesgos'!C25,"")</f>
        <v/>
      </c>
      <c r="Z16" s="98" t="str">
        <f>IF(CONCATENATE($C$11,$V$39)='Admón. Riesgos'!N30,'Admón. Riesgos'!C30,"")</f>
        <v/>
      </c>
      <c r="AA16" s="98" t="str">
        <f>IF(CONCATENATE($C$11,$V$39)='Admón. Riesgos'!N36,'Admón. Riesgos'!C36,"")</f>
        <v/>
      </c>
      <c r="AB16" s="98" t="str">
        <f>IF(CONCATENATE($C$11,$V$39)='Admón. Riesgos'!N41,'Admón. Riesgos'!C41,"")</f>
        <v/>
      </c>
      <c r="AC16" s="98" t="str">
        <f>IF(CONCATENATE($C$11,$V$39)='Admón. Riesgos'!N46,'Admón. Riesgos'!C46,"")</f>
        <v/>
      </c>
      <c r="AD16" s="121"/>
    </row>
    <row r="17" spans="1:30" ht="9" customHeight="1" thickBot="1" x14ac:dyDescent="0.2">
      <c r="A17" s="94"/>
      <c r="B17" s="398"/>
      <c r="C17" s="400"/>
      <c r="D17" s="131"/>
      <c r="E17" s="132"/>
      <c r="F17" s="132"/>
      <c r="G17" s="132"/>
      <c r="H17" s="132"/>
      <c r="I17" s="132"/>
      <c r="J17" s="132"/>
      <c r="K17" s="132"/>
      <c r="L17" s="176"/>
      <c r="M17" s="128"/>
      <c r="N17" s="126"/>
      <c r="O17" s="126"/>
      <c r="P17" s="126"/>
      <c r="Q17" s="126"/>
      <c r="R17" s="126"/>
      <c r="S17" s="126"/>
      <c r="T17" s="126"/>
      <c r="U17" s="127"/>
      <c r="V17" s="99"/>
      <c r="W17" s="100"/>
      <c r="X17" s="100"/>
      <c r="Y17" s="100"/>
      <c r="Z17" s="100"/>
      <c r="AA17" s="100"/>
      <c r="AB17" s="100"/>
      <c r="AC17" s="100"/>
      <c r="AD17" s="122"/>
    </row>
    <row r="18" spans="1:30" ht="9" customHeight="1" x14ac:dyDescent="0.15">
      <c r="A18" s="94"/>
      <c r="B18" s="398"/>
      <c r="C18" s="400" t="s">
        <v>124</v>
      </c>
      <c r="D18" s="129"/>
      <c r="E18" s="104"/>
      <c r="F18" s="104"/>
      <c r="G18" s="104"/>
      <c r="H18" s="104"/>
      <c r="I18" s="104"/>
      <c r="J18" s="104"/>
      <c r="K18" s="104"/>
      <c r="L18" s="105"/>
      <c r="M18" s="110"/>
      <c r="N18" s="111"/>
      <c r="O18" s="111"/>
      <c r="P18" s="111"/>
      <c r="Q18" s="111"/>
      <c r="R18" s="111"/>
      <c r="S18" s="111"/>
      <c r="T18" s="111"/>
      <c r="U18" s="177"/>
      <c r="V18" s="101"/>
      <c r="W18" s="102"/>
      <c r="X18" s="102"/>
      <c r="Y18" s="102"/>
      <c r="Z18" s="102"/>
      <c r="AA18" s="102"/>
      <c r="AB18" s="102"/>
      <c r="AC18" s="102"/>
      <c r="AD18" s="124"/>
    </row>
    <row r="19" spans="1:30" ht="17.25" customHeight="1" x14ac:dyDescent="0.15">
      <c r="A19" s="94"/>
      <c r="B19" s="398"/>
      <c r="C19" s="400"/>
      <c r="D19" s="130"/>
      <c r="E19" s="107" t="str">
        <f>IF(CONCATENATE($C$18,$D$39)='Admón. Riesgos'!N11,'Admón. Riesgos'!C11,"")</f>
        <v/>
      </c>
      <c r="F19" s="107" t="str">
        <f>IF(CONCATENATE($C$18,$D$39)='Admón. Riesgos'!N16,'Admón. Riesgos'!C16,"")</f>
        <v/>
      </c>
      <c r="G19" s="107" t="str">
        <f>IF(CONCATENATE($C$18,$D$39)='Admón. Riesgos'!N21,'Admón. Riesgos'!C21,"")</f>
        <v/>
      </c>
      <c r="H19" s="107" t="str">
        <f>IF(CONCATENATE($C$18,$D$39)='Admón. Riesgos'!N26,'Admón. Riesgos'!C26,"")</f>
        <v/>
      </c>
      <c r="I19" s="107" t="str">
        <f>IF(CONCATENATE($C$18,$D$39)='Admón. Riesgos'!N31,'Admón. Riesgos'!C31,"")</f>
        <v/>
      </c>
      <c r="J19" s="107" t="str">
        <f>IF(CONCATENATE($C$18,$D$39)='Admón. Riesgos'!N37,'Admón. Riesgos'!C37,"")</f>
        <v/>
      </c>
      <c r="K19" s="107" t="str">
        <f>IF(CONCATENATE($C$18,$D$39)='Admón. Riesgos'!N42,'Admón. Riesgos'!C42,"")</f>
        <v/>
      </c>
      <c r="L19" s="108"/>
      <c r="M19" s="112"/>
      <c r="N19" s="109" t="str">
        <f>IF(CONCATENATE($C$18,$M$39)='Admón. Riesgos'!N11,'Admón. Riesgos'!C11,"")</f>
        <v/>
      </c>
      <c r="O19" s="109" t="str">
        <f>IF(CONCATENATE($C$18,$M$39)='Admón. Riesgos'!N16,'Admón. Riesgos'!C16,"")</f>
        <v/>
      </c>
      <c r="P19" s="109" t="str">
        <f>IF(CONCATENATE($C$18,$M$39)='Admón. Riesgos'!N21,'Admón. Riesgos'!C21,"")</f>
        <v/>
      </c>
      <c r="Q19" s="109" t="str">
        <f>IF(CONCATENATE($C$18,$M$39)='Admón. Riesgos'!N26,'Admón. Riesgos'!C26,"")</f>
        <v/>
      </c>
      <c r="R19" s="109" t="str">
        <f>IF(CONCATENATE($C$18,$M$39)='Admón. Riesgos'!N31,'Admón. Riesgos'!C31,"")</f>
        <v/>
      </c>
      <c r="S19" s="109" t="str">
        <f>IF(CONCATENATE($C$18,$M$39)='Admón. Riesgos'!N37,'Admón. Riesgos'!C37,"")</f>
        <v/>
      </c>
      <c r="T19" s="109" t="str">
        <f>IF(CONCATENATE($C$18,$M$39)='Admón. Riesgos'!N42,'Admón. Riesgos'!C42,"")</f>
        <v/>
      </c>
      <c r="U19" s="178"/>
      <c r="V19" s="97"/>
      <c r="W19" s="98" t="str">
        <f>IF(CONCATENATE($C$18,$V$39)='Admón. Riesgos'!N11,'Admón. Riesgos'!C11,"")</f>
        <v/>
      </c>
      <c r="X19" s="98" t="str">
        <f>IF(CONCATENATE($C$18,$V$39)='Admón. Riesgos'!N16,'Admón. Riesgos'!C16,"")</f>
        <v/>
      </c>
      <c r="Y19" s="98" t="str">
        <f>IF(CONCATENATE($C$18,$V$39)='Admón. Riesgos'!N21,'Admón. Riesgos'!C21,"")</f>
        <v/>
      </c>
      <c r="Z19" s="98" t="str">
        <f>IF(CONCATENATE($C$18,$V$39)='Admón. Riesgos'!N26,'Admón. Riesgos'!C26,"")</f>
        <v/>
      </c>
      <c r="AA19" s="98" t="str">
        <f>IF(CONCATENATE($C$18,$V$39)='Admón. Riesgos'!N31,'Admón. Riesgos'!C31,"")</f>
        <v/>
      </c>
      <c r="AB19" s="98" t="str">
        <f>IF(CONCATENATE($C$18,$V$39)='Admón. Riesgos'!N37,'Admón. Riesgos'!C37,"")</f>
        <v/>
      </c>
      <c r="AC19" s="98" t="str">
        <f>IF(CONCATENATE($C$18,$V$39)='Admón. Riesgos'!N42,'Admón. Riesgos'!C42,"")</f>
        <v/>
      </c>
      <c r="AD19" s="121"/>
    </row>
    <row r="20" spans="1:30" ht="17.25" customHeight="1" x14ac:dyDescent="0.15">
      <c r="A20" s="94"/>
      <c r="B20" s="398"/>
      <c r="C20" s="400"/>
      <c r="D20" s="130"/>
      <c r="E20" s="107" t="str">
        <f>IF(CONCATENATE($C$18,$D$39)='Admón. Riesgos'!N12,'Admón. Riesgos'!C12,"")</f>
        <v/>
      </c>
      <c r="F20" s="107" t="str">
        <f>IF(CONCATENATE($C$18,$D$39)='Admón. Riesgos'!N17,'Admón. Riesgos'!C17,"")</f>
        <v/>
      </c>
      <c r="G20" s="107" t="str">
        <f>IF(CONCATENATE($C$18,$D$39)='Admón. Riesgos'!N22,'Admón. Riesgos'!C22,"")</f>
        <v/>
      </c>
      <c r="H20" s="107" t="str">
        <f>IF(CONCATENATE($C$18,$D$39)='Admón. Riesgos'!N27,'Admón. Riesgos'!C27,"")</f>
        <v/>
      </c>
      <c r="I20" s="107" t="str">
        <f>IF(CONCATENATE($C$18,$D$39)='Admón. Riesgos'!N33,'Admón. Riesgos'!C33,"")</f>
        <v/>
      </c>
      <c r="J20" s="107" t="str">
        <f>IF(CONCATENATE($C$18,$D$39)='Admón. Riesgos'!N38,'Admón. Riesgos'!C38,"")</f>
        <v/>
      </c>
      <c r="K20" s="107" t="str">
        <f>IF(CONCATENATE($C$18,$D$39)='Admón. Riesgos'!N43,'Admón. Riesgos'!C43,"")</f>
        <v/>
      </c>
      <c r="L20" s="108"/>
      <c r="M20" s="112"/>
      <c r="N20" s="109" t="str">
        <f>IF(CONCATENATE($C$18,$M$39)='Admón. Riesgos'!N12,'Admón. Riesgos'!C12,"")</f>
        <v/>
      </c>
      <c r="O20" s="109" t="str">
        <f>IF(CONCATENATE($C$18,$M$39)='Admón. Riesgos'!N17,'Admón. Riesgos'!C17,"")</f>
        <v/>
      </c>
      <c r="P20" s="109" t="str">
        <f>IF(CONCATENATE($C$18,$M$39)='Admón. Riesgos'!N22,'Admón. Riesgos'!C22,"")</f>
        <v/>
      </c>
      <c r="Q20" s="109" t="str">
        <f>IF(CONCATENATE($C$18,$M$39)='Admón. Riesgos'!N27,'Admón. Riesgos'!C27,"")</f>
        <v/>
      </c>
      <c r="R20" s="109" t="str">
        <f>IF(CONCATENATE($C$18,$M$39)='Admón. Riesgos'!N33,'Admón. Riesgos'!C33,"")</f>
        <v/>
      </c>
      <c r="S20" s="109" t="str">
        <f>IF(CONCATENATE($C$18,$M$39)='Admón. Riesgos'!N38,'Admón. Riesgos'!C38,"")</f>
        <v/>
      </c>
      <c r="T20" s="109" t="str">
        <f>IF(CONCATENATE($C$18,$M$39)='Admón. Riesgos'!N43,'Admón. Riesgos'!C43,"")</f>
        <v/>
      </c>
      <c r="U20" s="178"/>
      <c r="V20" s="97"/>
      <c r="W20" s="98" t="str">
        <f>IF(CONCATENATE($C$18,$V$39)='Admón. Riesgos'!N12,'Admón. Riesgos'!C12,"")</f>
        <v/>
      </c>
      <c r="X20" s="98" t="str">
        <f>IF(CONCATENATE($C$18,$V$39)='Admón. Riesgos'!N17,'Admón. Riesgos'!C17,"")</f>
        <v/>
      </c>
      <c r="Y20" s="98" t="str">
        <f>IF(CONCATENATE($C$18,$V$39)='Admón. Riesgos'!N22,'Admón. Riesgos'!C22,"")</f>
        <v/>
      </c>
      <c r="Z20" s="98" t="str">
        <f>IF(CONCATENATE($C$18,$V$39)='Admón. Riesgos'!N27,'Admón. Riesgos'!C27,"")</f>
        <v/>
      </c>
      <c r="AA20" s="98" t="str">
        <f>IF(CONCATENATE($C$18,$V$39)='Admón. Riesgos'!N33,'Admón. Riesgos'!C33,"")</f>
        <v/>
      </c>
      <c r="AB20" s="98" t="str">
        <f>IF(CONCATENATE($C$18,$V$39)='Admón. Riesgos'!N38,'Admón. Riesgos'!C38,"")</f>
        <v/>
      </c>
      <c r="AC20" s="98" t="str">
        <f>IF(CONCATENATE($C$18,$V$39)='Admón. Riesgos'!N43,'Admón. Riesgos'!C43,"")</f>
        <v/>
      </c>
      <c r="AD20" s="121"/>
    </row>
    <row r="21" spans="1:30" ht="17.25" customHeight="1" x14ac:dyDescent="0.15">
      <c r="A21" s="94"/>
      <c r="B21" s="398"/>
      <c r="C21" s="400"/>
      <c r="D21" s="130"/>
      <c r="E21" s="107" t="str">
        <f>IF(CONCATENATE($C$18,$D$39)='Admón. Riesgos'!N13,'Admón. Riesgos'!C13,"")</f>
        <v/>
      </c>
      <c r="F21" s="107" t="str">
        <f>IF(CONCATENATE($C$18,$D$39)='Admón. Riesgos'!N18,'Admón. Riesgos'!C18,"")</f>
        <v/>
      </c>
      <c r="G21" s="107" t="str">
        <f>IF(CONCATENATE($C$18,$D$39)='Admón. Riesgos'!N23,'Admón. Riesgos'!C23,"")</f>
        <v/>
      </c>
      <c r="H21" s="107" t="str">
        <f>IF(CONCATENATE($C$18,$D$39)='Admón. Riesgos'!N28,'Admón. Riesgos'!C28,"")</f>
        <v/>
      </c>
      <c r="I21" s="107" t="str">
        <f>IF(CONCATENATE($C$18,$D$39)='Admón. Riesgos'!N34,'Admón. Riesgos'!C34,"")</f>
        <v/>
      </c>
      <c r="J21" s="107" t="str">
        <f>IF(CONCATENATE($C$18,$D$39)='Admón. Riesgos'!N39,'Admón. Riesgos'!C39,"")</f>
        <v/>
      </c>
      <c r="K21" s="107" t="str">
        <f>IF(CONCATENATE($C$18,$D$39)='Admón. Riesgos'!N44,'Admón. Riesgos'!C44,"")</f>
        <v/>
      </c>
      <c r="L21" s="108"/>
      <c r="M21" s="112"/>
      <c r="N21" s="109" t="str">
        <f>IF(CONCATENATE($C$18,$M$39)='Admón. Riesgos'!N13,'Admón. Riesgos'!C13,"")</f>
        <v/>
      </c>
      <c r="O21" s="109" t="str">
        <f>IF(CONCATENATE($C$18,$M$39)='Admón. Riesgos'!N18,'Admón. Riesgos'!C18,"")</f>
        <v/>
      </c>
      <c r="P21" s="109" t="str">
        <f>IF(CONCATENATE($C$18,$M$39)='Admón. Riesgos'!N23,'Admón. Riesgos'!C23,"")</f>
        <v/>
      </c>
      <c r="Q21" s="109" t="str">
        <f>IF(CONCATENATE($C$18,$M$39)='Admón. Riesgos'!N28,'Admón. Riesgos'!C28,"")</f>
        <v/>
      </c>
      <c r="R21" s="109" t="str">
        <f>IF(CONCATENATE($C$18,$M$39)='Admón. Riesgos'!N34,'Admón. Riesgos'!C34,"")</f>
        <v/>
      </c>
      <c r="S21" s="109" t="str">
        <f>IF(CONCATENATE($C$18,$M$39)='Admón. Riesgos'!N39,'Admón. Riesgos'!C39,"")</f>
        <v/>
      </c>
      <c r="T21" s="109" t="str">
        <f>IF(CONCATENATE($C$18,$M$39)='Admón. Riesgos'!N44,'Admón. Riesgos'!C44,"")</f>
        <v/>
      </c>
      <c r="U21" s="178"/>
      <c r="V21" s="97"/>
      <c r="W21" s="98" t="str">
        <f>IF(CONCATENATE($C$18,$V$39)='Admón. Riesgos'!N13,'Admón. Riesgos'!C13,"")</f>
        <v/>
      </c>
      <c r="X21" s="98" t="str">
        <f>IF(CONCATENATE($C$18,$V$39)='Admón. Riesgos'!N18,'Admón. Riesgos'!C18,"")</f>
        <v/>
      </c>
      <c r="Y21" s="98" t="str">
        <f>IF(CONCATENATE($C$18,$V$39)='Admón. Riesgos'!N23,'Admón. Riesgos'!C23,"")</f>
        <v/>
      </c>
      <c r="Z21" s="98" t="str">
        <f>IF(CONCATENATE($C$18,$V$39)='Admón. Riesgos'!N28,'Admón. Riesgos'!C28,"")</f>
        <v/>
      </c>
      <c r="AA21" s="98" t="str">
        <f>IF(CONCATENATE($C$18,$V$39)='Admón. Riesgos'!N34,'Admón. Riesgos'!C34,"")</f>
        <v/>
      </c>
      <c r="AB21" s="98" t="str">
        <f>IF(CONCATENATE($C$18,$V$39)='Admón. Riesgos'!N39,'Admón. Riesgos'!C39,"")</f>
        <v/>
      </c>
      <c r="AC21" s="98" t="str">
        <f>IF(CONCATENATE($C$18,$V$39)='Admón. Riesgos'!N44,'Admón. Riesgos'!C44,"")</f>
        <v/>
      </c>
      <c r="AD21" s="121"/>
    </row>
    <row r="22" spans="1:30" ht="17.25" customHeight="1" x14ac:dyDescent="0.15">
      <c r="A22" s="94"/>
      <c r="B22" s="398"/>
      <c r="C22" s="400"/>
      <c r="D22" s="130"/>
      <c r="E22" s="107" t="str">
        <f>IF(CONCATENATE($C$18,$D$39)='Admón. Riesgos'!N14,'Admón. Riesgos'!C14,"")</f>
        <v/>
      </c>
      <c r="F22" s="107" t="str">
        <f>IF(CONCATENATE($C$18,$D$39)='Admón. Riesgos'!N19,'Admón. Riesgos'!C19,"")</f>
        <v/>
      </c>
      <c r="G22" s="107" t="str">
        <f>IF(CONCATENATE($C$18,$D$39)='Admón. Riesgos'!N24,'Admón. Riesgos'!C24,"")</f>
        <v/>
      </c>
      <c r="H22" s="107" t="str">
        <f>IF(CONCATENATE($C$18,$D$39)='Admón. Riesgos'!N29,'Admón. Riesgos'!C29,"")</f>
        <v/>
      </c>
      <c r="I22" s="107" t="str">
        <f>IF(CONCATENATE($C$18,$D$39)='Admón. Riesgos'!N35,'Admón. Riesgos'!C35,"")</f>
        <v/>
      </c>
      <c r="J22" s="107" t="str">
        <f>IF(CONCATENATE($C$18,$D$39)='Admón. Riesgos'!N40,'Admón. Riesgos'!C40,"")</f>
        <v/>
      </c>
      <c r="K22" s="107" t="str">
        <f>IF(CONCATENATE($C$18,$D$39)='Admón. Riesgos'!N45,'Admón. Riesgos'!C45,"")</f>
        <v/>
      </c>
      <c r="L22" s="108"/>
      <c r="M22" s="112"/>
      <c r="N22" s="109" t="str">
        <f>IF(CONCATENATE($C$18,$M$39)='Admón. Riesgos'!N14,'Admón. Riesgos'!C14,"")</f>
        <v/>
      </c>
      <c r="O22" s="109" t="str">
        <f>IF(CONCATENATE($C$18,$M$39)='Admón. Riesgos'!N19,'Admón. Riesgos'!C19,"")</f>
        <v/>
      </c>
      <c r="P22" s="109" t="str">
        <f>IF(CONCATENATE($C$18,$M$39)='Admón. Riesgos'!N24,'Admón. Riesgos'!C24,"")</f>
        <v/>
      </c>
      <c r="Q22" s="109" t="str">
        <f>IF(CONCATENATE($C$18,$M$39)='Admón. Riesgos'!N29,'Admón. Riesgos'!C29,"")</f>
        <v/>
      </c>
      <c r="R22" s="109" t="str">
        <f>IF(CONCATENATE($C$18,$M$39)='Admón. Riesgos'!N35,'Admón. Riesgos'!C35,"")</f>
        <v/>
      </c>
      <c r="S22" s="109" t="str">
        <f>IF(CONCATENATE($C$18,$M$39)='Admón. Riesgos'!N40,'Admón. Riesgos'!C40,"")</f>
        <v/>
      </c>
      <c r="T22" s="109" t="str">
        <f>IF(CONCATENATE($C$18,$M$39)='Admón. Riesgos'!N45,'Admón. Riesgos'!C45,"")</f>
        <v/>
      </c>
      <c r="U22" s="178"/>
      <c r="V22" s="97"/>
      <c r="W22" s="98" t="str">
        <f>IF(CONCATENATE($C$18,$V$39)='Admón. Riesgos'!N14,'Admón. Riesgos'!C14,"")</f>
        <v/>
      </c>
      <c r="X22" s="98" t="str">
        <f>IF(CONCATENATE($C$18,$V$39)='Admón. Riesgos'!N19,'Admón. Riesgos'!C19,"")</f>
        <v/>
      </c>
      <c r="Y22" s="98" t="str">
        <f>IF(CONCATENATE($C$18,$V$39)='Admón. Riesgos'!N24,'Admón. Riesgos'!C24,"")</f>
        <v/>
      </c>
      <c r="Z22" s="98" t="str">
        <f>IF(CONCATENATE($C$18,$V$39)='Admón. Riesgos'!N29,'Admón. Riesgos'!C29,"")</f>
        <v/>
      </c>
      <c r="AA22" s="98" t="str">
        <f>IF(CONCATENATE($C$18,$V$39)='Admón. Riesgos'!N35,'Admón. Riesgos'!C35,"")</f>
        <v/>
      </c>
      <c r="AB22" s="98" t="str">
        <f>IF(CONCATENATE($C$18,$V$39)='Admón. Riesgos'!N40,'Admón. Riesgos'!C40,"")</f>
        <v/>
      </c>
      <c r="AC22" s="98" t="str">
        <f>IF(CONCATENATE($C$18,$V$39)='Admón. Riesgos'!N45,'Admón. Riesgos'!C45,"")</f>
        <v/>
      </c>
      <c r="AD22" s="121"/>
    </row>
    <row r="23" spans="1:30" ht="17.25" customHeight="1" x14ac:dyDescent="0.15">
      <c r="A23" s="94"/>
      <c r="B23" s="398"/>
      <c r="C23" s="400"/>
      <c r="D23" s="130"/>
      <c r="E23" s="107" t="str">
        <f>IF(CONCATENATE($C$18,$D$39)='Admón. Riesgos'!N15,'Admón. Riesgos'!C15,"")</f>
        <v/>
      </c>
      <c r="F23" s="107" t="str">
        <f>IF(CONCATENATE($C$18,$D$39)='Admón. Riesgos'!N20,'Admón. Riesgos'!C20,"")</f>
        <v/>
      </c>
      <c r="G23" s="107" t="str">
        <f>IF(CONCATENATE($C$18,$D$39)='Admón. Riesgos'!N25,'Admón. Riesgos'!C25,"")</f>
        <v/>
      </c>
      <c r="H23" s="107" t="str">
        <f>IF(CONCATENATE($C$18,$D$39)='Admón. Riesgos'!N30,'Admón. Riesgos'!C30,"")</f>
        <v/>
      </c>
      <c r="I23" s="107" t="str">
        <f>IF(CONCATENATE($C$18,$D$39)='Admón. Riesgos'!N36,'Admón. Riesgos'!C36,"")</f>
        <v/>
      </c>
      <c r="J23" s="107" t="str">
        <f>IF(CONCATENATE($C$18,$D$39)='Admón. Riesgos'!N41,'Admón. Riesgos'!C41,"")</f>
        <v/>
      </c>
      <c r="K23" s="107" t="str">
        <f>IF(CONCATENATE($C$18,$D$39)='Admón. Riesgos'!N46,'Admón. Riesgos'!C46,"")</f>
        <v/>
      </c>
      <c r="L23" s="108"/>
      <c r="M23" s="112"/>
      <c r="N23" s="109" t="str">
        <f>IF(CONCATENATE($C$18,$M$39)='Admón. Riesgos'!N15,'Admón. Riesgos'!C15,"")</f>
        <v/>
      </c>
      <c r="O23" s="109" t="str">
        <f>IF(CONCATENATE($C$18,$M$39)='Admón. Riesgos'!N20,'Admón. Riesgos'!C20,"")</f>
        <v/>
      </c>
      <c r="P23" s="109" t="str">
        <f>IF(CONCATENATE($C$18,$M$39)='Admón. Riesgos'!N25,'Admón. Riesgos'!C25,"")</f>
        <v/>
      </c>
      <c r="Q23" s="109" t="str">
        <f>IF(CONCATENATE($C$18,$M$39)='Admón. Riesgos'!N30,'Admón. Riesgos'!C30,"")</f>
        <v/>
      </c>
      <c r="R23" s="109" t="str">
        <f>IF(CONCATENATE($C$18,$M$39)='Admón. Riesgos'!N36,'Admón. Riesgos'!C36,"")</f>
        <v/>
      </c>
      <c r="S23" s="109" t="str">
        <f>IF(CONCATENATE($C$18,$M$39)='Admón. Riesgos'!N41,'Admón. Riesgos'!C41,"")</f>
        <v/>
      </c>
      <c r="T23" s="109" t="str">
        <f>IF(CONCATENATE($C$18,$M$39)='Admón. Riesgos'!N46,'Admón. Riesgos'!C46,"")</f>
        <v/>
      </c>
      <c r="U23" s="178"/>
      <c r="V23" s="97"/>
      <c r="W23" s="98" t="str">
        <f>IF(CONCATENATE($C$18,$V$39)='Admón. Riesgos'!N15,'Admón. Riesgos'!C15,"")</f>
        <v/>
      </c>
      <c r="X23" s="98" t="str">
        <f>IF(CONCATENATE($C$18,$V$39)='Admón. Riesgos'!N20,'Admón. Riesgos'!C20,"")</f>
        <v/>
      </c>
      <c r="Y23" s="98" t="str">
        <f>IF(CONCATENATE($C$18,$V$39)='Admón. Riesgos'!N25,'Admón. Riesgos'!C25,"")</f>
        <v/>
      </c>
      <c r="Z23" s="98" t="str">
        <f>IF(CONCATENATE($C$18,$V$39)='Admón. Riesgos'!N30,'Admón. Riesgos'!C30,"")</f>
        <v/>
      </c>
      <c r="AA23" s="98" t="str">
        <f>IF(CONCATENATE($C$18,$V$39)='Admón. Riesgos'!N36,'Admón. Riesgos'!C36,"")</f>
        <v/>
      </c>
      <c r="AB23" s="98" t="str">
        <f>IF(CONCATENATE($C$18,$V$39)='Admón. Riesgos'!N41,'Admón. Riesgos'!C41,"")</f>
        <v/>
      </c>
      <c r="AC23" s="98" t="str">
        <f>IF(CONCATENATE($C$18,$V$39)='Admón. Riesgos'!N46,'Admón. Riesgos'!C46,"")</f>
        <v/>
      </c>
      <c r="AD23" s="121"/>
    </row>
    <row r="24" spans="1:30" ht="10.5" customHeight="1" thickBot="1" x14ac:dyDescent="0.2">
      <c r="A24" s="94"/>
      <c r="B24" s="398"/>
      <c r="C24" s="400"/>
      <c r="D24" s="131"/>
      <c r="E24" s="132"/>
      <c r="F24" s="132"/>
      <c r="G24" s="132"/>
      <c r="H24" s="132"/>
      <c r="I24" s="132"/>
      <c r="J24" s="132"/>
      <c r="K24" s="132"/>
      <c r="L24" s="133"/>
      <c r="M24" s="128"/>
      <c r="N24" s="126"/>
      <c r="O24" s="126"/>
      <c r="P24" s="126"/>
      <c r="Q24" s="126"/>
      <c r="R24" s="126"/>
      <c r="S24" s="126"/>
      <c r="T24" s="126"/>
      <c r="U24" s="179"/>
      <c r="V24" s="135"/>
      <c r="W24" s="136"/>
      <c r="X24" s="136"/>
      <c r="Y24" s="136"/>
      <c r="Z24" s="136"/>
      <c r="AA24" s="136"/>
      <c r="AB24" s="136"/>
      <c r="AC24" s="136"/>
      <c r="AD24" s="137"/>
    </row>
    <row r="25" spans="1:30" ht="9" customHeight="1" x14ac:dyDescent="0.15">
      <c r="A25" s="94"/>
      <c r="B25" s="398"/>
      <c r="C25" s="400" t="s">
        <v>122</v>
      </c>
      <c r="D25" s="152"/>
      <c r="E25" s="153"/>
      <c r="F25" s="153"/>
      <c r="G25" s="153"/>
      <c r="H25" s="153"/>
      <c r="I25" s="153"/>
      <c r="J25" s="153"/>
      <c r="K25" s="153"/>
      <c r="L25" s="154"/>
      <c r="M25" s="103"/>
      <c r="N25" s="104"/>
      <c r="O25" s="104"/>
      <c r="P25" s="104"/>
      <c r="Q25" s="104"/>
      <c r="R25" s="104"/>
      <c r="S25" s="104"/>
      <c r="T25" s="104"/>
      <c r="U25" s="105"/>
      <c r="V25" s="110"/>
      <c r="W25" s="111"/>
      <c r="X25" s="111"/>
      <c r="Y25" s="111"/>
      <c r="Z25" s="111"/>
      <c r="AA25" s="111"/>
      <c r="AB25" s="111"/>
      <c r="AC25" s="111"/>
      <c r="AD25" s="177"/>
    </row>
    <row r="26" spans="1:30" ht="17.25" customHeight="1" x14ac:dyDescent="0.15">
      <c r="A26" s="94"/>
      <c r="B26" s="398"/>
      <c r="C26" s="400"/>
      <c r="D26" s="156"/>
      <c r="E26" s="157" t="str">
        <f>IF(CONCATENATE($C$25,$D$39)='Admón. Riesgos'!N11,'Admón. Riesgos'!C11,"")</f>
        <v/>
      </c>
      <c r="F26" s="157" t="str">
        <f>IF(CONCATENATE($C$25,$D$39)='Admón. Riesgos'!N16,'Admón. Riesgos'!C16,"")</f>
        <v/>
      </c>
      <c r="G26" s="157" t="str">
        <f>IF(CONCATENATE($C$25,$D$39)='Admón. Riesgos'!N21,'Admón. Riesgos'!C21,"")</f>
        <v/>
      </c>
      <c r="H26" s="157" t="str">
        <f>IF(CONCATENATE($C$25,$D$39)='Admón. Riesgos'!N26,'Admón. Riesgos'!C26,"")</f>
        <v/>
      </c>
      <c r="I26" s="157" t="str">
        <f>IF(CONCATENATE($C$25,$D$39)='Admón. Riesgos'!N31,'Admón. Riesgos'!C31,"")</f>
        <v/>
      </c>
      <c r="J26" s="157" t="str">
        <f>IF(CONCATENATE($C$25,$D$39)='Admón. Riesgos'!N37,'Admón. Riesgos'!C37,"")</f>
        <v/>
      </c>
      <c r="K26" s="157" t="str">
        <f>IF(CONCATENATE($C$25,$D$39)='Admón. Riesgos'!N42,'Admón. Riesgos'!C42,"")</f>
        <v/>
      </c>
      <c r="L26" s="158"/>
      <c r="M26" s="106"/>
      <c r="N26" s="107" t="str">
        <f>IF(CONCATENATE($C$25,$M$39)='Admón. Riesgos'!N11,'Admón. Riesgos'!C11,"")</f>
        <v/>
      </c>
      <c r="O26" s="107" t="str">
        <f>IF(CONCATENATE($C$25,$M$39)='Admón. Riesgos'!N16,'Admón. Riesgos'!C16,"")</f>
        <v/>
      </c>
      <c r="P26" s="107" t="str">
        <f>IF(CONCATENATE($C$25,$M$39)='Admón. Riesgos'!N21,'Admón. Riesgos'!C21,"")</f>
        <v/>
      </c>
      <c r="Q26" s="107" t="str">
        <f>IF(CONCATENATE($C$25,$M$39)='Admón. Riesgos'!N26,'Admón. Riesgos'!C26,"")</f>
        <v/>
      </c>
      <c r="R26" s="107" t="str">
        <f>IF(CONCATENATE($C$25,$M$39)='Admón. Riesgos'!N31,'Admón. Riesgos'!C31,"")</f>
        <v/>
      </c>
      <c r="S26" s="107" t="str">
        <f>IF(CONCATENATE($C$25,$M$39)='Admón. Riesgos'!N37,'Admón. Riesgos'!C37,"")</f>
        <v/>
      </c>
      <c r="T26" s="107" t="str">
        <f>IF(CONCATENATE($C$25,$M$39)='Admón. Riesgos'!N42,'Admón. Riesgos'!C42,"")</f>
        <v/>
      </c>
      <c r="U26" s="108"/>
      <c r="V26" s="112"/>
      <c r="W26" s="109" t="str">
        <f>IF(CONCATENATE($C$25,$V$39)='Admón. Riesgos'!N11,'Admón. Riesgos'!C11,"")</f>
        <v/>
      </c>
      <c r="X26" s="109" t="str">
        <f>IF(CONCATENATE($C$25,$V$39)='Admón. Riesgos'!N16,'Admón. Riesgos'!C16,"")</f>
        <v/>
      </c>
      <c r="Y26" s="109" t="str">
        <f>IF(CONCATENATE($C$25,$V$39)='Admón. Riesgos'!N21,'Admón. Riesgos'!C21,"")</f>
        <v/>
      </c>
      <c r="Z26" s="109" t="str">
        <f>IF(CONCATENATE($C$25,$V$39)='Admón. Riesgos'!N26,'Admón. Riesgos'!C26,"")</f>
        <v/>
      </c>
      <c r="AA26" s="109" t="str">
        <f>IF(CONCATENATE($C$25,$V$39)='Admón. Riesgos'!N31,'Admón. Riesgos'!C31,"")</f>
        <v/>
      </c>
      <c r="AB26" s="109" t="str">
        <f>IF(CONCATENATE($C$25,$V$39)='Admón. Riesgos'!N37,'Admón. Riesgos'!C37,"")</f>
        <v/>
      </c>
      <c r="AC26" s="109" t="str">
        <f>IF(CONCATENATE($C$25,$V$39)='Admón. Riesgos'!N42,'Admón. Riesgos'!C42,"")</f>
        <v/>
      </c>
      <c r="AD26" s="178"/>
    </row>
    <row r="27" spans="1:30" ht="17.25" customHeight="1" x14ac:dyDescent="0.15">
      <c r="A27" s="94"/>
      <c r="B27" s="398"/>
      <c r="C27" s="400"/>
      <c r="D27" s="156"/>
      <c r="E27" s="157" t="str">
        <f>IF(CONCATENATE($C$25,$D$39)='Admón. Riesgos'!N12,'Admón. Riesgos'!C12,"")</f>
        <v/>
      </c>
      <c r="F27" s="157" t="str">
        <f>IF(CONCATENATE($C$25,$D$39)='Admón. Riesgos'!N17,'Admón. Riesgos'!C17,"")</f>
        <v/>
      </c>
      <c r="G27" s="157" t="str">
        <f>IF(CONCATENATE($C$25,$D$39)='Admón. Riesgos'!N22,'Admón. Riesgos'!C22,"")</f>
        <v/>
      </c>
      <c r="H27" s="157" t="str">
        <f>IF(CONCATENATE($C$25,$D$39)='Admón. Riesgos'!N27,'Admón. Riesgos'!C27,"")</f>
        <v/>
      </c>
      <c r="I27" s="157" t="str">
        <f>IF(CONCATENATE($C$25,$D$39)='Admón. Riesgos'!N33,'Admón. Riesgos'!C33,"")</f>
        <v/>
      </c>
      <c r="J27" s="157" t="str">
        <f>IF(CONCATENATE($C$25,$D$39)='Admón. Riesgos'!N38,'Admón. Riesgos'!C38,"")</f>
        <v/>
      </c>
      <c r="K27" s="157" t="str">
        <f>IF(CONCATENATE($C$25,$D$39)='Admón. Riesgos'!N43,'Admón. Riesgos'!C43,"")</f>
        <v/>
      </c>
      <c r="L27" s="158"/>
      <c r="M27" s="106"/>
      <c r="N27" s="107" t="str">
        <f>IF(CONCATENATE($C$25,$M$39)='Admón. Riesgos'!N12,'Admón. Riesgos'!C12,"")</f>
        <v/>
      </c>
      <c r="O27" s="107" t="str">
        <f>IF(CONCATENATE($C$25,$M$39)='Admón. Riesgos'!N17,'Admón. Riesgos'!C17,"")</f>
        <v/>
      </c>
      <c r="P27" s="107" t="str">
        <f>IF(CONCATENATE($C$25,$M$39)='Admón. Riesgos'!N22,'Admón. Riesgos'!C22,"")</f>
        <v/>
      </c>
      <c r="Q27" s="107" t="str">
        <f>IF(CONCATENATE($C$25,$M$39)='Admón. Riesgos'!N27,'Admón. Riesgos'!C27,"")</f>
        <v/>
      </c>
      <c r="R27" s="107" t="str">
        <f>IF(CONCATENATE($C$25,$M$39)='Admón. Riesgos'!N33,'Admón. Riesgos'!C33,"")</f>
        <v/>
      </c>
      <c r="S27" s="107" t="str">
        <f>IF(CONCATENATE($C$25,$M$39)='Admón. Riesgos'!N38,'Admón. Riesgos'!C38,"")</f>
        <v/>
      </c>
      <c r="T27" s="107" t="str">
        <f>IF(CONCATENATE($C$25,$M$39)='Admón. Riesgos'!N43,'Admón. Riesgos'!C43,"")</f>
        <v/>
      </c>
      <c r="U27" s="108"/>
      <c r="V27" s="112"/>
      <c r="W27" s="109" t="str">
        <f>IF(CONCATENATE($C$25,$V$39)='Admón. Riesgos'!N12,'Admón. Riesgos'!C12,"")</f>
        <v/>
      </c>
      <c r="X27" s="109" t="str">
        <f>IF(CONCATENATE($C$25,$V$39)='Admón. Riesgos'!N17,'Admón. Riesgos'!C17,"")</f>
        <v/>
      </c>
      <c r="Y27" s="109" t="str">
        <f>IF(CONCATENATE($C$25,$V$39)='Admón. Riesgos'!N22,'Admón. Riesgos'!C22,"")</f>
        <v/>
      </c>
      <c r="Z27" s="109" t="str">
        <f>IF(CONCATENATE($C$25,$V$39)='Admón. Riesgos'!N27,'Admón. Riesgos'!C27,"")</f>
        <v/>
      </c>
      <c r="AA27" s="109" t="str">
        <f>IF(CONCATENATE($C$25,$V$39)='Admón. Riesgos'!N33,'Admón. Riesgos'!C33,"")</f>
        <v/>
      </c>
      <c r="AB27" s="109" t="str">
        <f>IF(CONCATENATE($C$25,$V$39)='Admón. Riesgos'!N38,'Admón. Riesgos'!C38,"")</f>
        <v/>
      </c>
      <c r="AC27" s="109" t="str">
        <f>IF(CONCATENATE($C$25,$V$39)='Admón. Riesgos'!N43,'Admón. Riesgos'!C43,"")</f>
        <v/>
      </c>
      <c r="AD27" s="178"/>
    </row>
    <row r="28" spans="1:30" ht="17.25" customHeight="1" x14ac:dyDescent="0.15">
      <c r="A28" s="94"/>
      <c r="B28" s="398"/>
      <c r="C28" s="400"/>
      <c r="D28" s="156"/>
      <c r="E28" s="157" t="str">
        <f>IF(CONCATENATE($C$25,$D$39)='Admón. Riesgos'!N13,'Admón. Riesgos'!C13,"")</f>
        <v/>
      </c>
      <c r="F28" s="157" t="str">
        <f>IF(CONCATENATE($C$25,$D$39)='Admón. Riesgos'!N18,'Admón. Riesgos'!C18,"")</f>
        <v/>
      </c>
      <c r="G28" s="157" t="str">
        <f>IF(CONCATENATE($C$25,$D$39)='Admón. Riesgos'!N23,'Admón. Riesgos'!C23,"")</f>
        <v/>
      </c>
      <c r="H28" s="157" t="str">
        <f>IF(CONCATENATE($C$25,$D$39)='Admón. Riesgos'!N28,'Admón. Riesgos'!C28,"")</f>
        <v/>
      </c>
      <c r="I28" s="157" t="str">
        <f>IF(CONCATENATE($C$25,$D$39)='Admón. Riesgos'!N34,'Admón. Riesgos'!C34,"")</f>
        <v/>
      </c>
      <c r="J28" s="157" t="str">
        <f>IF(CONCATENATE($C$25,$D$39)='Admón. Riesgos'!N39,'Admón. Riesgos'!C39,"")</f>
        <v/>
      </c>
      <c r="K28" s="157" t="str">
        <f>IF(CONCATENATE($C$25,$D$39)='Admón. Riesgos'!N44,'Admón. Riesgos'!C44,"")</f>
        <v/>
      </c>
      <c r="L28" s="158"/>
      <c r="M28" s="106"/>
      <c r="N28" s="107" t="str">
        <f>IF(CONCATENATE($C$25,$M$39)='Admón. Riesgos'!N13,'Admón. Riesgos'!C13,"")</f>
        <v/>
      </c>
      <c r="O28" s="107" t="str">
        <f>IF(CONCATENATE($C$25,$M$39)='Admón. Riesgos'!N18,'Admón. Riesgos'!C18,"")</f>
        <v/>
      </c>
      <c r="P28" s="107" t="str">
        <f>IF(CONCATENATE($C$25,$M$39)='Admón. Riesgos'!N23,'Admón. Riesgos'!C23,"")</f>
        <v/>
      </c>
      <c r="Q28" s="107" t="str">
        <f>IF(CONCATENATE($C$25,$M$39)='Admón. Riesgos'!N28,'Admón. Riesgos'!C28,"")</f>
        <v/>
      </c>
      <c r="R28" s="107" t="str">
        <f>IF(CONCATENATE($C$25,$M$39)='Admón. Riesgos'!N34,'Admón. Riesgos'!C34,"")</f>
        <v/>
      </c>
      <c r="S28" s="107" t="str">
        <f>IF(CONCATENATE($C$25,$M$39)='Admón. Riesgos'!N39,'Admón. Riesgos'!C39,"")</f>
        <v/>
      </c>
      <c r="T28" s="107" t="str">
        <f>IF(CONCATENATE($C$25,$M$39)='Admón. Riesgos'!N44,'Admón. Riesgos'!C44,"")</f>
        <v/>
      </c>
      <c r="U28" s="108"/>
      <c r="V28" s="112"/>
      <c r="W28" s="109" t="str">
        <f>IF(CONCATENATE($C$25,$V$39)='Admón. Riesgos'!N13,'Admón. Riesgos'!C13,"")</f>
        <v/>
      </c>
      <c r="X28" s="109" t="str">
        <f>IF(CONCATENATE($C$25,$V$39)='Admón. Riesgos'!N18,'Admón. Riesgos'!C18,"")</f>
        <v/>
      </c>
      <c r="Y28" s="109" t="str">
        <f>IF(CONCATENATE($C$25,$V$39)='Admón. Riesgos'!N23,'Admón. Riesgos'!C23,"")</f>
        <v/>
      </c>
      <c r="Z28" s="109" t="str">
        <f>IF(CONCATENATE($C$25,$V$39)='Admón. Riesgos'!N28,'Admón. Riesgos'!C28,"")</f>
        <v/>
      </c>
      <c r="AA28" s="109" t="str">
        <f>IF(CONCATENATE($C$25,$V$39)='Admón. Riesgos'!N34,'Admón. Riesgos'!C34,"")</f>
        <v/>
      </c>
      <c r="AB28" s="109" t="str">
        <f>IF(CONCATENATE($C$25,$V$39)='Admón. Riesgos'!N39,'Admón. Riesgos'!C39,"")</f>
        <v/>
      </c>
      <c r="AC28" s="109" t="str">
        <f>IF(CONCATENATE($C$25,$V$39)='Admón. Riesgos'!N44,'Admón. Riesgos'!C44,"")</f>
        <v/>
      </c>
      <c r="AD28" s="178"/>
    </row>
    <row r="29" spans="1:30" ht="17.25" customHeight="1" x14ac:dyDescent="0.15">
      <c r="A29" s="94"/>
      <c r="B29" s="398"/>
      <c r="C29" s="400"/>
      <c r="D29" s="156"/>
      <c r="E29" s="157" t="str">
        <f>IF(CONCATENATE($C$25,$D$39)='Admón. Riesgos'!N14,'Admón. Riesgos'!C14,"")</f>
        <v/>
      </c>
      <c r="F29" s="157" t="str">
        <f>IF(CONCATENATE($C$25,$D$39)='Admón. Riesgos'!N19,'Admón. Riesgos'!C19,"")</f>
        <v/>
      </c>
      <c r="G29" s="157" t="str">
        <f>IF(CONCATENATE($C$25,$D$39)='Admón. Riesgos'!N24,'Admón. Riesgos'!C24,"")</f>
        <v/>
      </c>
      <c r="H29" s="157" t="str">
        <f>IF(CONCATENATE($C$25,$D$39)='Admón. Riesgos'!N29,'Admón. Riesgos'!C29,"")</f>
        <v/>
      </c>
      <c r="I29" s="157" t="str">
        <f>IF(CONCATENATE($C$25,$D$39)='Admón. Riesgos'!N35,'Admón. Riesgos'!C35,"")</f>
        <v/>
      </c>
      <c r="J29" s="157" t="str">
        <f>IF(CONCATENATE($C$25,$D$39)='Admón. Riesgos'!N40,'Admón. Riesgos'!C40,"")</f>
        <v/>
      </c>
      <c r="K29" s="157" t="str">
        <f>IF(CONCATENATE($C$25,$D$39)='Admón. Riesgos'!N45,'Admón. Riesgos'!C45,"")</f>
        <v/>
      </c>
      <c r="L29" s="158"/>
      <c r="M29" s="106"/>
      <c r="N29" s="107" t="str">
        <f>IF(CONCATENATE($C$25,$M$39)='Admón. Riesgos'!N14,'Admón. Riesgos'!C14,"")</f>
        <v/>
      </c>
      <c r="O29" s="107" t="str">
        <f>IF(CONCATENATE($C$25,$M$39)='Admón. Riesgos'!N19,'Admón. Riesgos'!C19,"")</f>
        <v/>
      </c>
      <c r="P29" s="107" t="str">
        <f>IF(CONCATENATE($C$25,$M$39)='Admón. Riesgos'!N24,'Admón. Riesgos'!C24,"")</f>
        <v/>
      </c>
      <c r="Q29" s="107" t="str">
        <f>IF(CONCATENATE($C$25,$M$39)='Admón. Riesgos'!N29,'Admón. Riesgos'!C29,"")</f>
        <v/>
      </c>
      <c r="R29" s="107" t="str">
        <f>IF(CONCATENATE($C$25,$M$39)='Admón. Riesgos'!N35,'Admón. Riesgos'!C35,"")</f>
        <v/>
      </c>
      <c r="S29" s="107" t="str">
        <f>IF(CONCATENATE($C$25,$M$39)='Admón. Riesgos'!N40,'Admón. Riesgos'!C40,"")</f>
        <v/>
      </c>
      <c r="T29" s="107" t="str">
        <f>IF(CONCATENATE($C$25,$M$39)='Admón. Riesgos'!N45,'Admón. Riesgos'!C45,"")</f>
        <v/>
      </c>
      <c r="U29" s="108"/>
      <c r="V29" s="112"/>
      <c r="W29" s="109" t="str">
        <f>IF(CONCATENATE($C$25,$V$39)='Admón. Riesgos'!N14,'Admón. Riesgos'!C14,"")</f>
        <v/>
      </c>
      <c r="X29" s="109" t="str">
        <f>IF(CONCATENATE($C$25,$V$39)='Admón. Riesgos'!N19,'Admón. Riesgos'!C19,"")</f>
        <v/>
      </c>
      <c r="Y29" s="109" t="str">
        <f>IF(CONCATENATE($C$25,$V$39)='Admón. Riesgos'!N24,'Admón. Riesgos'!C24,"")</f>
        <v/>
      </c>
      <c r="Z29" s="109" t="str">
        <f>IF(CONCATENATE($C$25,$V$39)='Admón. Riesgos'!N29,'Admón. Riesgos'!C29,"")</f>
        <v/>
      </c>
      <c r="AA29" s="109" t="str">
        <f>IF(CONCATENATE($C$25,$V$39)='Admón. Riesgos'!N35,'Admón. Riesgos'!C35,"")</f>
        <v/>
      </c>
      <c r="AB29" s="109" t="str">
        <f>IF(CONCATENATE($C$25,$V$39)='Admón. Riesgos'!N40,'Admón. Riesgos'!C40,"")</f>
        <v/>
      </c>
      <c r="AC29" s="109" t="str">
        <f>IF(CONCATENATE($C$25,$V$39)='Admón. Riesgos'!N45,'Admón. Riesgos'!C45,"")</f>
        <v/>
      </c>
      <c r="AD29" s="178"/>
    </row>
    <row r="30" spans="1:30" ht="17.25" customHeight="1" x14ac:dyDescent="0.15">
      <c r="A30" s="94"/>
      <c r="B30" s="398"/>
      <c r="C30" s="400"/>
      <c r="D30" s="156"/>
      <c r="E30" s="157" t="str">
        <f>IF(CONCATENATE($C$25,$D$39)='Admón. Riesgos'!N15,'Admón. Riesgos'!C15,"")</f>
        <v/>
      </c>
      <c r="F30" s="157" t="str">
        <f>IF(CONCATENATE($C$25,$D$39)='Admón. Riesgos'!N20,'Admón. Riesgos'!C20,"")</f>
        <v/>
      </c>
      <c r="G30" s="157" t="str">
        <f>IF(CONCATENATE($C$25,$D$39)='Admón. Riesgos'!N25,'Admón. Riesgos'!C25,"")</f>
        <v/>
      </c>
      <c r="H30" s="157" t="str">
        <f>IF(CONCATENATE($C$25,$D$39)='Admón. Riesgos'!N30,'Admón. Riesgos'!C30,"")</f>
        <v/>
      </c>
      <c r="I30" s="157" t="str">
        <f>IF(CONCATENATE($C$25,$D$39)='Admón. Riesgos'!N36,'Admón. Riesgos'!C36,"")</f>
        <v/>
      </c>
      <c r="J30" s="157" t="str">
        <f>IF(CONCATENATE($C$25,$D$39)='Admón. Riesgos'!N41,'Admón. Riesgos'!C41,"")</f>
        <v/>
      </c>
      <c r="K30" s="157" t="str">
        <f>IF(CONCATENATE($C$25,$D$39)='Admón. Riesgos'!N46,'Admón. Riesgos'!C46,"")</f>
        <v/>
      </c>
      <c r="L30" s="158"/>
      <c r="M30" s="106"/>
      <c r="N30" s="107" t="str">
        <f>IF(CONCATENATE($C$25,$M$39)='Admón. Riesgos'!N15,'Admón. Riesgos'!C15,"")</f>
        <v/>
      </c>
      <c r="O30" s="107" t="str">
        <f>IF(CONCATENATE($C$25,$M$39)='Admón. Riesgos'!N20,'Admón. Riesgos'!C20,"")</f>
        <v/>
      </c>
      <c r="P30" s="107" t="str">
        <f>IF(CONCATENATE($C$25,$M$39)='Admón. Riesgos'!N25,'Admón. Riesgos'!C25,"")</f>
        <v/>
      </c>
      <c r="Q30" s="107" t="str">
        <f>IF(CONCATENATE($C$25,$M$39)='Admón. Riesgos'!N30,'Admón. Riesgos'!C30,"")</f>
        <v/>
      </c>
      <c r="R30" s="107" t="str">
        <f>IF(CONCATENATE($C$25,$M$39)='Admón. Riesgos'!N36,'Admón. Riesgos'!C36,"")</f>
        <v/>
      </c>
      <c r="S30" s="107" t="str">
        <f>IF(CONCATENATE($C$25,$M$39)='Admón. Riesgos'!N41,'Admón. Riesgos'!C41,"")</f>
        <v/>
      </c>
      <c r="T30" s="107" t="str">
        <f>IF(CONCATENATE($C$25,$M$39)='Admón. Riesgos'!N46,'Admón. Riesgos'!C46,"")</f>
        <v/>
      </c>
      <c r="U30" s="108"/>
      <c r="V30" s="112"/>
      <c r="W30" s="109" t="str">
        <f>IF(CONCATENATE($C$25,$V$39)='Admón. Riesgos'!N15,'Admón. Riesgos'!C15,"")</f>
        <v/>
      </c>
      <c r="X30" s="109" t="str">
        <f>IF(CONCATENATE($C$25,$V$39)='Admón. Riesgos'!N20,'Admón. Riesgos'!C20,"")</f>
        <v/>
      </c>
      <c r="Y30" s="109" t="str">
        <f>IF(CONCATENATE($C$25,$V$39)='Admón. Riesgos'!N25,'Admón. Riesgos'!C25,"")</f>
        <v/>
      </c>
      <c r="Z30" s="109" t="str">
        <f>IF(CONCATENATE($C$25,$V$39)='Admón. Riesgos'!N30,'Admón. Riesgos'!C30,"")</f>
        <v/>
      </c>
      <c r="AA30" s="109" t="str">
        <f>IF(CONCATENATE($C$25,$V$39)='Admón. Riesgos'!N36,'Admón. Riesgos'!C36,"")</f>
        <v/>
      </c>
      <c r="AB30" s="109" t="str">
        <f>IF(CONCATENATE($C$25,$V$39)='Admón. Riesgos'!N41,'Admón. Riesgos'!C41,"")</f>
        <v/>
      </c>
      <c r="AC30" s="109" t="str">
        <f>IF(CONCATENATE($C$25,$V$39)='Admón. Riesgos'!N46,'Admón. Riesgos'!C46,"")</f>
        <v/>
      </c>
      <c r="AD30" s="178"/>
    </row>
    <row r="31" spans="1:30" ht="10.5" customHeight="1" thickBot="1" x14ac:dyDescent="0.2">
      <c r="A31" s="94"/>
      <c r="B31" s="398"/>
      <c r="C31" s="400"/>
      <c r="D31" s="160"/>
      <c r="E31" s="161"/>
      <c r="F31" s="161"/>
      <c r="G31" s="161"/>
      <c r="H31" s="161"/>
      <c r="I31" s="161"/>
      <c r="J31" s="161"/>
      <c r="K31" s="161"/>
      <c r="L31" s="162"/>
      <c r="M31" s="134"/>
      <c r="N31" s="132"/>
      <c r="O31" s="132"/>
      <c r="P31" s="132"/>
      <c r="Q31" s="132"/>
      <c r="R31" s="132"/>
      <c r="S31" s="132"/>
      <c r="T31" s="132"/>
      <c r="U31" s="133"/>
      <c r="V31" s="128"/>
      <c r="W31" s="126"/>
      <c r="X31" s="126"/>
      <c r="Y31" s="126"/>
      <c r="Z31" s="126"/>
      <c r="AA31" s="126"/>
      <c r="AB31" s="126"/>
      <c r="AC31" s="126"/>
      <c r="AD31" s="179"/>
    </row>
    <row r="32" spans="1:30" ht="10.5" customHeight="1" x14ac:dyDescent="0.15">
      <c r="A32" s="94"/>
      <c r="B32" s="398"/>
      <c r="C32" s="400" t="s">
        <v>142</v>
      </c>
      <c r="D32" s="156"/>
      <c r="E32" s="164"/>
      <c r="F32" s="164"/>
      <c r="G32" s="164"/>
      <c r="H32" s="164"/>
      <c r="I32" s="164"/>
      <c r="J32" s="164"/>
      <c r="K32" s="164"/>
      <c r="L32" s="164"/>
      <c r="M32" s="155"/>
      <c r="N32" s="153"/>
      <c r="O32" s="153"/>
      <c r="P32" s="153"/>
      <c r="Q32" s="153"/>
      <c r="R32" s="153"/>
      <c r="S32" s="153"/>
      <c r="T32" s="153"/>
      <c r="U32" s="154"/>
      <c r="V32" s="103"/>
      <c r="W32" s="104"/>
      <c r="X32" s="104"/>
      <c r="Y32" s="104"/>
      <c r="Z32" s="104"/>
      <c r="AA32" s="104"/>
      <c r="AB32" s="104"/>
      <c r="AC32" s="104"/>
      <c r="AD32" s="174"/>
    </row>
    <row r="33" spans="1:30" ht="15" customHeight="1" x14ac:dyDescent="0.15">
      <c r="A33" s="94"/>
      <c r="B33" s="398"/>
      <c r="C33" s="400"/>
      <c r="D33" s="156"/>
      <c r="E33" s="157" t="str">
        <f>IF(CONCATENATE($C$32,$D$39)='Admón. Riesgos'!N11,'Admón. Riesgos'!C11,"")</f>
        <v/>
      </c>
      <c r="F33" s="157" t="str">
        <f>IF(CONCATENATE($C$32,$D$39)='Admón. Riesgos'!N16,'Admón. Riesgos'!C16,"")</f>
        <v/>
      </c>
      <c r="G33" s="157" t="str">
        <f>IF(CONCATENATE($C$32,$D$39)='Admón. Riesgos'!N22,'Admón. Riesgos'!C22,"")</f>
        <v/>
      </c>
      <c r="H33" s="157" t="str">
        <f>IF(CONCATENATE($C$32,$D$39)='Admón. Riesgos'!N21,'Admón. Riesgos'!C21,"")</f>
        <v/>
      </c>
      <c r="I33" s="157" t="str">
        <f>IF(CONCATENATE($C$32,$D$39)='Admón. Riesgos'!N26,'Admón. Riesgos'!C26,"")</f>
        <v/>
      </c>
      <c r="J33" s="157" t="str">
        <f>IF(CONCATENATE($C$32,$D$39)='Admón. Riesgos'!N31,'Admón. Riesgos'!C31,"")</f>
        <v/>
      </c>
      <c r="K33" s="157" t="str">
        <f>IF(CONCATENATE($C$32,$D$39)='Admón. Riesgos'!N37,'Admón. Riesgos'!C37,"")</f>
        <v/>
      </c>
      <c r="L33" s="157" t="str">
        <f>IF(CONCATENATE($C$32,$D$39)='Admón. Riesgos'!N42,'Admón. Riesgos'!C42,"")</f>
        <v/>
      </c>
      <c r="M33" s="159"/>
      <c r="N33" s="157" t="str">
        <f>IF(CONCATENATE($C$32,$M$39)='Admón. Riesgos'!N11,'Admón. Riesgos'!C11,"")</f>
        <v/>
      </c>
      <c r="O33" s="157" t="str">
        <f>IF(CONCATENATE($C$32,$M$39)='Admón. Riesgos'!N16,'Admón. Riesgos'!C16,"")</f>
        <v/>
      </c>
      <c r="P33" s="157" t="str">
        <f>IF(CONCATENATE($C$32,$M$39)='Admón. Riesgos'!N21,'Admón. Riesgos'!C21,"")</f>
        <v/>
      </c>
      <c r="Q33" s="157" t="str">
        <f>IF(CONCATENATE($C$32,$M$39)='Admón. Riesgos'!N26,'Admón. Riesgos'!C26,"")</f>
        <v/>
      </c>
      <c r="R33" s="157" t="str">
        <f>IF(CONCATENATE($C$32,$M$39)='Admón. Riesgos'!N31,'Admón. Riesgos'!C31,"")</f>
        <v/>
      </c>
      <c r="S33" s="157" t="str">
        <f>IF(CONCATENATE($C$32,$M$39)='Admón. Riesgos'!N37,'Admón. Riesgos'!C37,"")</f>
        <v/>
      </c>
      <c r="T33" s="157" t="str">
        <f>IF(CONCATENATE($C$32,$M$39)='Admón. Riesgos'!N42,'Admón. Riesgos'!C42,"")</f>
        <v/>
      </c>
      <c r="U33" s="157" t="str">
        <f>IF(CONCATENATE($C$32,$M$39)='Admón. Riesgos'!S22,'Admón. Riesgos'!H22,"")</f>
        <v/>
      </c>
      <c r="V33" s="106"/>
      <c r="W33" s="107" t="str">
        <f>IF(CONCATENATE($C$32,$V$39)='Admón. Riesgos'!N11,'Admón. Riesgos'!C11,"")</f>
        <v/>
      </c>
      <c r="X33" s="107" t="str">
        <f>IF(CONCATENATE($C$32,$V$39)='Admón. Riesgos'!N16,'Admón. Riesgos'!C16,"")</f>
        <v/>
      </c>
      <c r="Y33" s="107" t="str">
        <f>IF(CONCATENATE($C$32,$V$39)='Admón. Riesgos'!N21,'Admón. Riesgos'!C21,"")</f>
        <v/>
      </c>
      <c r="Z33" s="107" t="str">
        <f>IF(CONCATENATE($C$32,$V$39)='Admón. Riesgos'!N26,'Admón. Riesgos'!C26,"")</f>
        <v/>
      </c>
      <c r="AA33" s="107" t="str">
        <f>IF(CONCATENATE($C$32,$V$39)='Admón. Riesgos'!N31,'Admón. Riesgos'!C31,"")</f>
        <v/>
      </c>
      <c r="AB33" s="107" t="str">
        <f>IF(CONCATENATE($C$32,$V$39)='Admón. Riesgos'!N37,'Admón. Riesgos'!C37,"")</f>
        <v/>
      </c>
      <c r="AC33" s="107" t="str">
        <f>IF(CONCATENATE($C$32,$V$39)='Admón. Riesgos'!N42,'Admón. Riesgos'!C42,"")</f>
        <v/>
      </c>
      <c r="AD33" s="175"/>
    </row>
    <row r="34" spans="1:30" ht="15" customHeight="1" x14ac:dyDescent="0.15">
      <c r="A34" s="94"/>
      <c r="B34" s="398"/>
      <c r="C34" s="400"/>
      <c r="D34" s="156"/>
      <c r="E34" s="157" t="str">
        <f>IF(CONCATENATE($C$32,$D$39)='Admón. Riesgos'!N12,'Admón. Riesgos'!C12,"")</f>
        <v/>
      </c>
      <c r="F34" s="157" t="str">
        <f>IF(CONCATENATE($C$32,$D$39)='Admón. Riesgos'!N17,'Admón. Riesgos'!C17,"")</f>
        <v/>
      </c>
      <c r="G34" s="157" t="str">
        <f>IF(CONCATENATE($C$32,$D$39)='Admón. Riesgos'!N23,'Admón. Riesgos'!C23,"")</f>
        <v/>
      </c>
      <c r="H34" s="157" t="str">
        <f>IF(CONCATENATE($C$32,$D$39)='Admón. Riesgos'!N22,'Admón. Riesgos'!C22,"")</f>
        <v/>
      </c>
      <c r="I34" s="157" t="str">
        <f>IF(CONCATENATE($C$32,$D$39)='Admón. Riesgos'!N27,'Admón. Riesgos'!C27,"")</f>
        <v/>
      </c>
      <c r="J34" s="157" t="str">
        <f>IF(CONCATENATE($C$32,$D$39)='Admón. Riesgos'!N33,'Admón. Riesgos'!C33,"")</f>
        <v/>
      </c>
      <c r="K34" s="157" t="str">
        <f>IF(CONCATENATE($C$32,$D$39)='Admón. Riesgos'!N38,'Admón. Riesgos'!C38,"")</f>
        <v/>
      </c>
      <c r="L34" s="157" t="str">
        <f>IF(CONCATENATE($C$32,$D$39)='Admón. Riesgos'!N43,'Admón. Riesgos'!C43,"")</f>
        <v/>
      </c>
      <c r="M34" s="159"/>
      <c r="N34" s="157" t="str">
        <f>IF(CONCATENATE($C$32,$M$39)='Admón. Riesgos'!N12,'Admón. Riesgos'!C12,"")</f>
        <v/>
      </c>
      <c r="O34" s="157" t="str">
        <f>IF(CONCATENATE($C$32,$M$39)='Admón. Riesgos'!N17,'Admón. Riesgos'!C17,"")</f>
        <v/>
      </c>
      <c r="P34" s="157" t="str">
        <f>IF(CONCATENATE($C$32,$M$39)='Admón. Riesgos'!N22,'Admón. Riesgos'!C22,"")</f>
        <v/>
      </c>
      <c r="Q34" s="157" t="str">
        <f>IF(CONCATENATE($C$32,$M$39)='Admón. Riesgos'!N27,'Admón. Riesgos'!C27,"")</f>
        <v/>
      </c>
      <c r="R34" s="157" t="str">
        <f>IF(CONCATENATE($C$32,$M$39)='Admón. Riesgos'!N33,'Admón. Riesgos'!C33,"")</f>
        <v/>
      </c>
      <c r="S34" s="157" t="str">
        <f>IF(CONCATENATE($C$32,$M$39)='Admón. Riesgos'!N38,'Admón. Riesgos'!C38,"")</f>
        <v/>
      </c>
      <c r="T34" s="157" t="str">
        <f>IF(CONCATENATE($C$32,$M$39)='Admón. Riesgos'!N43,'Admón. Riesgos'!C43,"")</f>
        <v/>
      </c>
      <c r="U34" s="158"/>
      <c r="V34" s="106"/>
      <c r="W34" s="107" t="str">
        <f>IF(CONCATENATE($C$32,$V$39)='Admón. Riesgos'!N12,'Admón. Riesgos'!C12,"")</f>
        <v/>
      </c>
      <c r="X34" s="107" t="str">
        <f>IF(CONCATENATE($C$32,$V$39)='Admón. Riesgos'!N17,'Admón. Riesgos'!C17,"")</f>
        <v/>
      </c>
      <c r="Y34" s="107" t="str">
        <f>IF(CONCATENATE($C$32,$V$39)='Admón. Riesgos'!N22,'Admón. Riesgos'!C22,"")</f>
        <v/>
      </c>
      <c r="Z34" s="107" t="str">
        <f>IF(CONCATENATE($C$32,$V$39)='Admón. Riesgos'!N27,'Admón. Riesgos'!C27,"")</f>
        <v/>
      </c>
      <c r="AA34" s="107" t="str">
        <f>IF(CONCATENATE($C$32,$V$39)='Admón. Riesgos'!N33,'Admón. Riesgos'!C33,"")</f>
        <v/>
      </c>
      <c r="AB34" s="107" t="str">
        <f>IF(CONCATENATE($C$32,$V$39)='Admón. Riesgos'!N38,'Admón. Riesgos'!C38,"")</f>
        <v/>
      </c>
      <c r="AC34" s="107" t="str">
        <f>IF(CONCATENATE($C$32,$V$39)='Admón. Riesgos'!N43,'Admón. Riesgos'!C43,"")</f>
        <v/>
      </c>
      <c r="AD34" s="175"/>
    </row>
    <row r="35" spans="1:30" ht="15" customHeight="1" x14ac:dyDescent="0.15">
      <c r="A35" s="94"/>
      <c r="B35" s="398"/>
      <c r="C35" s="400"/>
      <c r="D35" s="156"/>
      <c r="E35" s="157" t="str">
        <f>IF(CONCATENATE($C$32,$D$39)='Admón. Riesgos'!N13,'Admón. Riesgos'!C13,"")</f>
        <v/>
      </c>
      <c r="F35" s="157" t="str">
        <f>IF(CONCATENATE($C$32,$D$39)='Admón. Riesgos'!N18,'Admón. Riesgos'!C18,"")</f>
        <v/>
      </c>
      <c r="G35" s="157" t="str">
        <f>IF(CONCATENATE($C$32,$D$39)='Admón. Riesgos'!N24,'Admón. Riesgos'!C24,"")</f>
        <v/>
      </c>
      <c r="H35" s="157" t="str">
        <f>IF(CONCATENATE($C$32,$D$39)='Admón. Riesgos'!N23,'Admón. Riesgos'!C23,"")</f>
        <v/>
      </c>
      <c r="I35" s="157" t="str">
        <f>IF(CONCATENATE($C$32,$D$39)='Admón. Riesgos'!N28,'Admón. Riesgos'!C28,"")</f>
        <v/>
      </c>
      <c r="J35" s="157" t="str">
        <f>IF(CONCATENATE($C$32,$D$39)='Admón. Riesgos'!N34,'Admón. Riesgos'!C34,"")</f>
        <v/>
      </c>
      <c r="K35" s="157" t="str">
        <f>IF(CONCATENATE($C$32,$D$39)='Admón. Riesgos'!N39,'Admón. Riesgos'!C39,"")</f>
        <v/>
      </c>
      <c r="L35" s="157" t="str">
        <f>IF(CONCATENATE($C$32,$D$39)='Admón. Riesgos'!N44,'Admón. Riesgos'!C44,"")</f>
        <v/>
      </c>
      <c r="M35" s="159"/>
      <c r="N35" s="157" t="str">
        <f>IF(CONCATENATE($C$32,$M$39)='Admón. Riesgos'!N13,'Admón. Riesgos'!C13,"")</f>
        <v/>
      </c>
      <c r="O35" s="157" t="str">
        <f>IF(CONCATENATE($C$32,$M$39)='Admón. Riesgos'!N18,'Admón. Riesgos'!C18,"")</f>
        <v/>
      </c>
      <c r="P35" s="157" t="str">
        <f>IF(CONCATENATE($C$32,$M$39)='Admón. Riesgos'!N23,'Admón. Riesgos'!C23,"")</f>
        <v/>
      </c>
      <c r="Q35" s="157" t="str">
        <f>IF(CONCATENATE($C$32,$M$39)='Admón. Riesgos'!N28,'Admón. Riesgos'!C28,"")</f>
        <v/>
      </c>
      <c r="R35" s="157" t="str">
        <f>IF(CONCATENATE($C$32,$M$39)='Admón. Riesgos'!N34,'Admón. Riesgos'!C34,"")</f>
        <v/>
      </c>
      <c r="S35" s="157" t="str">
        <f>IF(CONCATENATE($C$32,$M$39)='Admón. Riesgos'!N39,'Admón. Riesgos'!C39,"")</f>
        <v/>
      </c>
      <c r="T35" s="157" t="str">
        <f>IF(CONCATENATE($C$32,$M$39)='Admón. Riesgos'!N44,'Admón. Riesgos'!C44,"")</f>
        <v/>
      </c>
      <c r="U35" s="158"/>
      <c r="V35" s="106"/>
      <c r="W35" s="107" t="str">
        <f>IF(CONCATENATE($C$32,$V$39)='Admón. Riesgos'!N13,'Admón. Riesgos'!C13,"")</f>
        <v/>
      </c>
      <c r="X35" s="107" t="str">
        <f>IF(CONCATENATE($C$32,$V$39)='Admón. Riesgos'!N18,'Admón. Riesgos'!C18,"")</f>
        <v/>
      </c>
      <c r="Y35" s="107" t="str">
        <f>IF(CONCATENATE($C$32,$V$39)='Admón. Riesgos'!N23,'Admón. Riesgos'!C23,"")</f>
        <v/>
      </c>
      <c r="Z35" s="107" t="str">
        <f>IF(CONCATENATE($C$32,$V$39)='Admón. Riesgos'!N28,'Admón. Riesgos'!C28,"")</f>
        <v/>
      </c>
      <c r="AA35" s="107" t="str">
        <f>IF(CONCATENATE($C$32,$V$39)='Admón. Riesgos'!N34,'Admón. Riesgos'!C34,"")</f>
        <v/>
      </c>
      <c r="AB35" s="107" t="str">
        <f>IF(CONCATENATE($C$32,$V$39)='Admón. Riesgos'!N39,'Admón. Riesgos'!C39,"")</f>
        <v/>
      </c>
      <c r="AC35" s="107" t="str">
        <f>IF(CONCATENATE($C$32,$V$39)='Admón. Riesgos'!N44,'Admón. Riesgos'!C44,"")</f>
        <v/>
      </c>
      <c r="AD35" s="175"/>
    </row>
    <row r="36" spans="1:30" ht="15" customHeight="1" x14ac:dyDescent="0.15">
      <c r="A36" s="94"/>
      <c r="B36" s="398"/>
      <c r="C36" s="400"/>
      <c r="D36" s="156"/>
      <c r="E36" s="157" t="str">
        <f>IF(CONCATENATE($C$32,$D$39)='Admón. Riesgos'!N14,'Admón. Riesgos'!C14,"")</f>
        <v/>
      </c>
      <c r="F36" s="157" t="str">
        <f>IF(CONCATENATE($C$32,$D$39)='Admón. Riesgos'!N19,'Admón. Riesgos'!C19,"")</f>
        <v/>
      </c>
      <c r="G36" s="157" t="str">
        <f>IF(CONCATENATE($C$32,$D$39)='Admón. Riesgos'!N25,'Admón. Riesgos'!C25,"")</f>
        <v/>
      </c>
      <c r="H36" s="157" t="str">
        <f>IF(CONCATENATE($C$32,$D$39)='Admón. Riesgos'!N24,'Admón. Riesgos'!C24,"")</f>
        <v/>
      </c>
      <c r="I36" s="157" t="str">
        <f>IF(CONCATENATE($C$32,$D$39)='Admón. Riesgos'!N29,'Admón. Riesgos'!C29,"")</f>
        <v/>
      </c>
      <c r="J36" s="157" t="str">
        <f>IF(CONCATENATE($C$32,$D$39)='Admón. Riesgos'!N35,'Admón. Riesgos'!C35,"")</f>
        <v/>
      </c>
      <c r="K36" s="157" t="str">
        <f>IF(CONCATENATE($C$32,$D$39)='Admón. Riesgos'!N40,'Admón. Riesgos'!C40,"")</f>
        <v/>
      </c>
      <c r="L36" s="157" t="str">
        <f>IF(CONCATENATE($C$32,$D$39)='Admón. Riesgos'!N45,'Admón. Riesgos'!C45,"")</f>
        <v/>
      </c>
      <c r="M36" s="159"/>
      <c r="N36" s="157" t="str">
        <f>IF(CONCATENATE($C$32,$M$39)='Admón. Riesgos'!N14,'Admón. Riesgos'!C14,"")</f>
        <v/>
      </c>
      <c r="O36" s="157" t="str">
        <f>IF(CONCATENATE($C$32,$M$39)='Admón. Riesgos'!N19,'Admón. Riesgos'!C19,"")</f>
        <v/>
      </c>
      <c r="P36" s="157" t="str">
        <f>IF(CONCATENATE($C$32,$M$39)='Admón. Riesgos'!N24,'Admón. Riesgos'!C24,"")</f>
        <v/>
      </c>
      <c r="Q36" s="157" t="str">
        <f>IF(CONCATENATE($C$32,$M$39)='Admón. Riesgos'!N29,'Admón. Riesgos'!C29,"")</f>
        <v/>
      </c>
      <c r="R36" s="157" t="str">
        <f>IF(CONCATENATE($C$32,$M$39)='Admón. Riesgos'!N35,'Admón. Riesgos'!C35,"")</f>
        <v/>
      </c>
      <c r="S36" s="157" t="str">
        <f>IF(CONCATENATE($C$32,$M$39)='Admón. Riesgos'!N40,'Admón. Riesgos'!C40,"")</f>
        <v/>
      </c>
      <c r="T36" s="157" t="str">
        <f>IF(CONCATENATE($C$32,$M$39)='Admón. Riesgos'!N45,'Admón. Riesgos'!C45,"")</f>
        <v/>
      </c>
      <c r="U36" s="158"/>
      <c r="V36" s="106"/>
      <c r="W36" s="107" t="str">
        <f>IF(CONCATENATE($C$32,$V$39)='Admón. Riesgos'!N14,'Admón. Riesgos'!C14,"")</f>
        <v/>
      </c>
      <c r="X36" s="107" t="str">
        <f>IF(CONCATENATE($C$32,$V$39)='Admón. Riesgos'!N19,'Admón. Riesgos'!C19,"")</f>
        <v/>
      </c>
      <c r="Y36" s="107" t="str">
        <f>IF(CONCATENATE($C$32,$V$39)='Admón. Riesgos'!N24,'Admón. Riesgos'!C24,"")</f>
        <v/>
      </c>
      <c r="Z36" s="107" t="str">
        <f>IF(CONCATENATE($C$32,$V$39)='Admón. Riesgos'!N29,'Admón. Riesgos'!C29,"")</f>
        <v/>
      </c>
      <c r="AA36" s="107" t="str">
        <f>IF(CONCATENATE($C$32,$V$39)='Admón. Riesgos'!N35,'Admón. Riesgos'!C35,"")</f>
        <v/>
      </c>
      <c r="AB36" s="107" t="str">
        <f>IF(CONCATENATE($C$32,$V$39)='Admón. Riesgos'!N40,'Admón. Riesgos'!C40,"")</f>
        <v/>
      </c>
      <c r="AC36" s="107" t="str">
        <f>IF(CONCATENATE($C$32,$V$39)='Admón. Riesgos'!N45,'Admón. Riesgos'!C45,"")</f>
        <v/>
      </c>
      <c r="AD36" s="175"/>
    </row>
    <row r="37" spans="1:30" ht="15" customHeight="1" x14ac:dyDescent="0.15">
      <c r="A37" s="94"/>
      <c r="B37" s="398"/>
      <c r="C37" s="400"/>
      <c r="D37" s="156"/>
      <c r="E37" s="157" t="str">
        <f>IF(CONCATENATE($C$32,$D$39)='Admón. Riesgos'!N15,'Admón. Riesgos'!C15,"")</f>
        <v/>
      </c>
      <c r="F37" s="157" t="str">
        <f>IF(CONCATENATE($C$32,$D$39)='Admón. Riesgos'!N20,'Admón. Riesgos'!C20,"")</f>
        <v/>
      </c>
      <c r="G37" s="157" t="str">
        <f>IF(CONCATENATE($C$32,$D$39)='Admón. Riesgos'!N26,'Admón. Riesgos'!C26,"")</f>
        <v/>
      </c>
      <c r="H37" s="157" t="str">
        <f>IF(CONCATENATE($C$32,$D$39)='Admón. Riesgos'!N25,'Admón. Riesgos'!C25,"")</f>
        <v/>
      </c>
      <c r="I37" s="157" t="str">
        <f>IF(CONCATENATE($C$32,$D$39)='Admón. Riesgos'!N30,'Admón. Riesgos'!C30,"")</f>
        <v/>
      </c>
      <c r="J37" s="157" t="str">
        <f>IF(CONCATENATE($C$32,$D$39)='Admón. Riesgos'!N36,'Admón. Riesgos'!C36,"")</f>
        <v/>
      </c>
      <c r="K37" s="157" t="str">
        <f>IF(CONCATENATE($C$32,$D$39)='Admón. Riesgos'!N41,'Admón. Riesgos'!C41,"")</f>
        <v/>
      </c>
      <c r="L37" s="157" t="str">
        <f>IF(CONCATENATE($C$32,$D$39)='Admón. Riesgos'!N46,'Admón. Riesgos'!C46,"")</f>
        <v/>
      </c>
      <c r="M37" s="159"/>
      <c r="N37" s="157" t="str">
        <f>IF(CONCATENATE($C$32,$M$39)='Admón. Riesgos'!N15,'Admón. Riesgos'!C15,"")</f>
        <v/>
      </c>
      <c r="O37" s="157" t="str">
        <f>IF(CONCATENATE($C$32,$M$39)='Admón. Riesgos'!N20,'Admón. Riesgos'!C20,"")</f>
        <v/>
      </c>
      <c r="P37" s="157" t="str">
        <f>IF(CONCATENATE($C$32,$M$39)='Admón. Riesgos'!N25,'Admón. Riesgos'!C25,"")</f>
        <v/>
      </c>
      <c r="Q37" s="157" t="str">
        <f>IF(CONCATENATE($C$32,$M$39)='Admón. Riesgos'!N30,'Admón. Riesgos'!C30,"")</f>
        <v/>
      </c>
      <c r="R37" s="157" t="str">
        <f>IF(CONCATENATE($C$32,$M$39)='Admón. Riesgos'!N36,'Admón. Riesgos'!C36,"")</f>
        <v/>
      </c>
      <c r="S37" s="157" t="str">
        <f>IF(CONCATENATE($C$32,$M$39)='Admón. Riesgos'!N41,'Admón. Riesgos'!C41,"")</f>
        <v/>
      </c>
      <c r="T37" s="157" t="str">
        <f>IF(CONCATENATE($C$32,$M$39)='Admón. Riesgos'!N46,'Admón. Riesgos'!C46,"")</f>
        <v/>
      </c>
      <c r="U37" s="158"/>
      <c r="V37" s="106"/>
      <c r="W37" s="107" t="str">
        <f>IF(CONCATENATE($C$32,$V$39)='Admón. Riesgos'!N15,'Admón. Riesgos'!C15,"")</f>
        <v/>
      </c>
      <c r="X37" s="107" t="str">
        <f>IF(CONCATENATE($C$32,$V$39)='Admón. Riesgos'!N20,'Admón. Riesgos'!C20,"")</f>
        <v/>
      </c>
      <c r="Y37" s="107" t="str">
        <f>IF(CONCATENATE($C$32,$V$39)='Admón. Riesgos'!N25,'Admón. Riesgos'!C25,"")</f>
        <v/>
      </c>
      <c r="Z37" s="107" t="str">
        <f>IF(CONCATENATE($C$32,$V$39)='Admón. Riesgos'!N30,'Admón. Riesgos'!C30,"")</f>
        <v/>
      </c>
      <c r="AA37" s="107" t="str">
        <f>IF(CONCATENATE($C$32,$V$39)='Admón. Riesgos'!N36,'Admón. Riesgos'!C36,"")</f>
        <v/>
      </c>
      <c r="AB37" s="107" t="str">
        <f>IF(CONCATENATE($C$32,$V$39)='Admón. Riesgos'!N41,'Admón. Riesgos'!C41,"")</f>
        <v/>
      </c>
      <c r="AC37" s="107" t="str">
        <f>IF(CONCATENATE($C$32,$V$39)='Admón. Riesgos'!N46,'Admón. Riesgos'!C46,"")</f>
        <v/>
      </c>
      <c r="AD37" s="175"/>
    </row>
    <row r="38" spans="1:30" ht="10.5" customHeight="1" thickBot="1" x14ac:dyDescent="0.2">
      <c r="A38" s="94"/>
      <c r="B38" s="94"/>
      <c r="C38" s="400"/>
      <c r="D38" s="160"/>
      <c r="E38" s="161"/>
      <c r="F38" s="161"/>
      <c r="G38" s="161"/>
      <c r="H38" s="161"/>
      <c r="I38" s="161"/>
      <c r="J38" s="161"/>
      <c r="K38" s="161"/>
      <c r="L38" s="161"/>
      <c r="M38" s="163"/>
      <c r="N38" s="161"/>
      <c r="O38" s="161"/>
      <c r="P38" s="161"/>
      <c r="Q38" s="161"/>
      <c r="R38" s="161"/>
      <c r="S38" s="161"/>
      <c r="T38" s="161"/>
      <c r="U38" s="162"/>
      <c r="V38" s="134"/>
      <c r="W38" s="132"/>
      <c r="X38" s="132"/>
      <c r="Y38" s="132"/>
      <c r="Z38" s="132"/>
      <c r="AA38" s="132"/>
      <c r="AB38" s="132"/>
      <c r="AC38" s="132"/>
      <c r="AD38" s="176"/>
    </row>
    <row r="39" spans="1:30" x14ac:dyDescent="0.15">
      <c r="A39" s="96"/>
      <c r="B39" s="96"/>
      <c r="C39" s="96"/>
      <c r="D39" s="401" t="s">
        <v>91</v>
      </c>
      <c r="E39" s="401"/>
      <c r="F39" s="401"/>
      <c r="G39" s="401"/>
      <c r="H39" s="401"/>
      <c r="I39" s="401"/>
      <c r="J39" s="401"/>
      <c r="K39" s="401"/>
      <c r="L39" s="401"/>
      <c r="M39" s="401" t="s">
        <v>121</v>
      </c>
      <c r="N39" s="401"/>
      <c r="O39" s="401"/>
      <c r="P39" s="401"/>
      <c r="Q39" s="401"/>
      <c r="R39" s="401"/>
      <c r="S39" s="401"/>
      <c r="T39" s="401"/>
      <c r="U39" s="401"/>
      <c r="V39" s="401" t="s">
        <v>114</v>
      </c>
      <c r="W39" s="401"/>
      <c r="X39" s="401"/>
      <c r="Y39" s="401"/>
      <c r="Z39" s="401"/>
      <c r="AA39" s="401"/>
      <c r="AB39" s="401"/>
      <c r="AC39" s="401"/>
      <c r="AD39" s="401"/>
    </row>
    <row r="40" spans="1:30" x14ac:dyDescent="0.15">
      <c r="A40" s="94"/>
      <c r="B40" s="94"/>
      <c r="C40" s="95"/>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row>
    <row r="41" spans="1:30" ht="16" x14ac:dyDescent="0.15">
      <c r="A41" s="94"/>
      <c r="B41" s="94"/>
      <c r="C41" s="95"/>
      <c r="D41" s="397" t="s">
        <v>29</v>
      </c>
      <c r="E41" s="397"/>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row>
  </sheetData>
  <mergeCells count="11">
    <mergeCell ref="D41:AD41"/>
    <mergeCell ref="B6:B37"/>
    <mergeCell ref="C2:AD2"/>
    <mergeCell ref="C4:C10"/>
    <mergeCell ref="C11:C17"/>
    <mergeCell ref="C18:C24"/>
    <mergeCell ref="D39:L39"/>
    <mergeCell ref="M39:U39"/>
    <mergeCell ref="V39:AD39"/>
    <mergeCell ref="C25:C31"/>
    <mergeCell ref="C32:C38"/>
  </mergeCells>
  <printOptions horizontalCentered="1"/>
  <pageMargins left="0.70866141732283472" right="0.70866141732283472" top="0.74803149606299213" bottom="0.74803149606299213" header="0.31496062992125984" footer="0.31496062992125984"/>
  <pageSetup paperSize="5"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92"/>
  <sheetViews>
    <sheetView topLeftCell="A49" zoomScale="70" zoomScaleNormal="70" workbookViewId="0">
      <selection activeCell="A42" sqref="A42:A44"/>
    </sheetView>
  </sheetViews>
  <sheetFormatPr baseColWidth="10" defaultColWidth="11.5" defaultRowHeight="13" x14ac:dyDescent="0.15"/>
  <cols>
    <col min="1" max="1" width="21.83203125" style="5" customWidth="1"/>
    <col min="2" max="2" width="36.33203125" style="4" customWidth="1"/>
    <col min="3" max="3" width="24.1640625" style="5" customWidth="1"/>
    <col min="4" max="4" width="15.5" style="5" customWidth="1"/>
    <col min="5" max="5" width="29.6640625" style="5" customWidth="1"/>
    <col min="6" max="6" width="14" style="5" customWidth="1"/>
    <col min="7" max="7" width="17.5" style="5" customWidth="1"/>
    <col min="8" max="8" width="16.83203125" style="5" customWidth="1"/>
    <col min="9" max="9" width="16.1640625" style="5" customWidth="1"/>
    <col min="10" max="10" width="21.6640625" style="5" customWidth="1"/>
    <col min="11" max="11" width="9.83203125" style="5" bestFit="1" customWidth="1"/>
    <col min="12" max="12" width="22.1640625" style="5" customWidth="1"/>
    <col min="13" max="13" width="9.83203125" style="5" bestFit="1" customWidth="1"/>
    <col min="14" max="14" width="23.5" style="5" bestFit="1" customWidth="1"/>
    <col min="15" max="15" width="17.5" style="5" hidden="1" customWidth="1"/>
    <col min="16" max="16" width="15.6640625" style="5" customWidth="1"/>
    <col min="17" max="17" width="17.6640625" style="5" customWidth="1"/>
    <col min="18" max="18" width="23.6640625" style="5" customWidth="1"/>
    <col min="19" max="16384" width="11.5" style="5"/>
  </cols>
  <sheetData>
    <row r="1" spans="1:18" ht="22.5" customHeight="1" x14ac:dyDescent="0.15">
      <c r="A1" s="429"/>
      <c r="B1" s="430"/>
      <c r="C1" s="441" t="s">
        <v>130</v>
      </c>
      <c r="D1" s="442"/>
      <c r="E1" s="442"/>
      <c r="F1" s="442"/>
      <c r="G1" s="442"/>
      <c r="H1" s="442"/>
      <c r="I1" s="442"/>
      <c r="J1" s="442"/>
      <c r="K1" s="442"/>
      <c r="L1" s="442"/>
      <c r="M1" s="442"/>
      <c r="N1" s="442"/>
      <c r="O1" s="442"/>
      <c r="P1" s="442"/>
      <c r="Q1" s="442"/>
      <c r="R1" s="443"/>
    </row>
    <row r="2" spans="1:18" ht="22.5" customHeight="1" x14ac:dyDescent="0.15">
      <c r="A2" s="431"/>
      <c r="B2" s="432"/>
      <c r="C2" s="444"/>
      <c r="D2" s="445"/>
      <c r="E2" s="445"/>
      <c r="F2" s="445"/>
      <c r="G2" s="445"/>
      <c r="H2" s="445"/>
      <c r="I2" s="445"/>
      <c r="J2" s="445"/>
      <c r="K2" s="445"/>
      <c r="L2" s="445"/>
      <c r="M2" s="445"/>
      <c r="N2" s="445"/>
      <c r="O2" s="445"/>
      <c r="P2" s="445"/>
      <c r="Q2" s="445"/>
      <c r="R2" s="446"/>
    </row>
    <row r="3" spans="1:18" ht="22.5" customHeight="1" x14ac:dyDescent="0.15">
      <c r="A3" s="431"/>
      <c r="B3" s="432"/>
      <c r="C3" s="447" t="s">
        <v>133</v>
      </c>
      <c r="D3" s="448"/>
      <c r="E3" s="448"/>
      <c r="F3" s="448"/>
      <c r="G3" s="449"/>
      <c r="H3" s="447" t="s">
        <v>134</v>
      </c>
      <c r="I3" s="448"/>
      <c r="J3" s="448"/>
      <c r="K3" s="448"/>
      <c r="L3" s="448"/>
      <c r="M3" s="449"/>
      <c r="N3" s="447" t="s">
        <v>135</v>
      </c>
      <c r="O3" s="448"/>
      <c r="P3" s="448"/>
      <c r="Q3" s="448"/>
      <c r="R3" s="449"/>
    </row>
    <row r="4" spans="1:18" ht="22.5" customHeight="1" x14ac:dyDescent="0.15">
      <c r="A4" s="433"/>
      <c r="B4" s="434"/>
      <c r="C4" s="452" t="s">
        <v>137</v>
      </c>
      <c r="D4" s="453"/>
      <c r="E4" s="453"/>
      <c r="F4" s="453"/>
      <c r="G4" s="454"/>
      <c r="H4" s="452" t="s">
        <v>136</v>
      </c>
      <c r="I4" s="453"/>
      <c r="J4" s="453"/>
      <c r="K4" s="453"/>
      <c r="L4" s="453"/>
      <c r="M4" s="454"/>
      <c r="N4" s="452" t="s">
        <v>140</v>
      </c>
      <c r="O4" s="453"/>
      <c r="P4" s="453"/>
      <c r="Q4" s="453"/>
      <c r="R4" s="454"/>
    </row>
    <row r="5" spans="1:18" ht="22.5" customHeight="1" x14ac:dyDescent="0.15">
      <c r="A5" s="146" t="s">
        <v>128</v>
      </c>
      <c r="B5" s="147" t="s">
        <v>138</v>
      </c>
      <c r="C5" s="435" t="s">
        <v>27</v>
      </c>
      <c r="D5" s="436"/>
      <c r="E5" s="436"/>
      <c r="F5" s="436"/>
      <c r="G5" s="436"/>
      <c r="H5" s="436"/>
      <c r="I5" s="436"/>
      <c r="J5" s="436"/>
      <c r="K5" s="436"/>
      <c r="L5" s="436"/>
      <c r="M5" s="436"/>
      <c r="N5" s="436"/>
      <c r="O5" s="436"/>
      <c r="P5" s="436"/>
      <c r="Q5" s="436"/>
      <c r="R5" s="437"/>
    </row>
    <row r="6" spans="1:18" ht="22.5" customHeight="1" x14ac:dyDescent="0.15">
      <c r="A6" s="148" t="s">
        <v>131</v>
      </c>
      <c r="B6" s="149">
        <v>3</v>
      </c>
      <c r="C6" s="438"/>
      <c r="D6" s="439"/>
      <c r="E6" s="439"/>
      <c r="F6" s="439"/>
      <c r="G6" s="439"/>
      <c r="H6" s="439"/>
      <c r="I6" s="439"/>
      <c r="J6" s="439"/>
      <c r="K6" s="439"/>
      <c r="L6" s="439"/>
      <c r="M6" s="439"/>
      <c r="N6" s="439"/>
      <c r="O6" s="439"/>
      <c r="P6" s="439"/>
      <c r="Q6" s="439"/>
      <c r="R6" s="440"/>
    </row>
    <row r="7" spans="1:18" ht="6" customHeight="1" x14ac:dyDescent="0.15"/>
    <row r="8" spans="1:18" ht="27.75" customHeight="1" x14ac:dyDescent="0.15">
      <c r="A8" s="451" t="s">
        <v>68</v>
      </c>
      <c r="B8" s="451"/>
      <c r="C8" s="451"/>
      <c r="D8" s="451"/>
      <c r="E8" s="451"/>
      <c r="F8" s="451"/>
      <c r="G8" s="451"/>
      <c r="H8" s="451"/>
      <c r="I8" s="451"/>
      <c r="J8" s="451"/>
      <c r="K8" s="451"/>
      <c r="L8" s="451"/>
      <c r="M8" s="451"/>
      <c r="N8" s="451"/>
      <c r="O8" s="451"/>
      <c r="P8" s="451"/>
      <c r="Q8" s="451"/>
      <c r="R8" s="451"/>
    </row>
    <row r="9" spans="1:18" s="22" customFormat="1" ht="33" customHeight="1" x14ac:dyDescent="0.15">
      <c r="A9" s="455" t="s">
        <v>83</v>
      </c>
      <c r="B9" s="456" t="s">
        <v>65</v>
      </c>
      <c r="C9" s="450" t="s">
        <v>104</v>
      </c>
      <c r="D9" s="450" t="s">
        <v>100</v>
      </c>
      <c r="E9" s="450" t="s">
        <v>103</v>
      </c>
      <c r="F9" s="450" t="s">
        <v>101</v>
      </c>
      <c r="G9" s="450" t="s">
        <v>102</v>
      </c>
      <c r="H9" s="450" t="s">
        <v>105</v>
      </c>
      <c r="I9" s="450" t="s">
        <v>106</v>
      </c>
      <c r="J9" s="450" t="s">
        <v>107</v>
      </c>
      <c r="K9" s="450" t="s">
        <v>109</v>
      </c>
      <c r="L9" s="450"/>
      <c r="M9" s="450"/>
      <c r="N9" s="450"/>
      <c r="O9" s="450"/>
      <c r="P9" s="450"/>
      <c r="Q9" s="450" t="s">
        <v>108</v>
      </c>
      <c r="R9" s="450"/>
    </row>
    <row r="10" spans="1:18" s="22" customFormat="1" ht="39.75" customHeight="1" x14ac:dyDescent="0.15">
      <c r="A10" s="455"/>
      <c r="B10" s="456"/>
      <c r="C10" s="450"/>
      <c r="D10" s="450"/>
      <c r="E10" s="450"/>
      <c r="F10" s="450"/>
      <c r="G10" s="450"/>
      <c r="H10" s="450"/>
      <c r="I10" s="450"/>
      <c r="J10" s="450"/>
      <c r="K10" s="217" t="s">
        <v>76</v>
      </c>
      <c r="L10" s="217" t="s">
        <v>29</v>
      </c>
      <c r="M10" s="217" t="s">
        <v>76</v>
      </c>
      <c r="N10" s="217" t="s">
        <v>30</v>
      </c>
      <c r="O10" s="217"/>
      <c r="P10" s="217" t="s">
        <v>31</v>
      </c>
      <c r="Q10" s="217" t="s">
        <v>110</v>
      </c>
      <c r="R10" s="217" t="s">
        <v>66</v>
      </c>
    </row>
    <row r="11" spans="1:18" s="10" customFormat="1" ht="28.5" customHeight="1" x14ac:dyDescent="0.15">
      <c r="A11" s="418" t="str">
        <f>'Admón. Riesgos'!A11:A42</f>
        <v>ORDENAMIENTO Y PLANIFICACIÓN AMBIENTAL TERRITORIAL</v>
      </c>
      <c r="B11" s="460" t="str">
        <f>'Admón. Riesgos'!D11</f>
        <v>Decisiones ajustadas a intereses particulares</v>
      </c>
      <c r="C11" s="423" t="str">
        <f>'Admón. Riesgos'!O11</f>
        <v>ZONA DE RIESGO EXTREMA</v>
      </c>
      <c r="D11" s="221" t="s">
        <v>69</v>
      </c>
      <c r="E11" s="222" t="s">
        <v>171</v>
      </c>
      <c r="F11" s="223" t="s">
        <v>10</v>
      </c>
      <c r="G11" s="223" t="s">
        <v>69</v>
      </c>
      <c r="H11" s="223" t="s">
        <v>69</v>
      </c>
      <c r="I11" s="223" t="s">
        <v>70</v>
      </c>
      <c r="J11" s="220" t="s">
        <v>113</v>
      </c>
      <c r="K11" s="458">
        <v>4</v>
      </c>
      <c r="L11" s="423" t="str">
        <f>IF(K11=3,"MODERADO",IF(K11=4,"MAYOR",IF(K11=5,"CATASTROFICO","")))</f>
        <v>MAYOR</v>
      </c>
      <c r="M11" s="458">
        <v>3</v>
      </c>
      <c r="N11" s="423" t="str">
        <f>IF(M11=1,"RARA VEZ",IF(M11=2,"IMPROBABLE",IF(M11=3,"POSIBLE",IF(M11=4,"PROBABLE",IF(M11=5,"CASI SEGURO","")))))</f>
        <v>POSIBLE</v>
      </c>
      <c r="O11" s="223">
        <f>K11*M11</f>
        <v>12</v>
      </c>
      <c r="P11" s="423" t="s">
        <v>119</v>
      </c>
      <c r="Q11" s="459" t="str">
        <f>IF(P11=C11,"Se mantiene en la zona de riesgo",IF(AND(P11="*",C11="·"),"·","Cambia la evaluación antes de controles"))</f>
        <v>Cambia la evaluación antes de controles</v>
      </c>
      <c r="R11" s="457" t="s">
        <v>126</v>
      </c>
    </row>
    <row r="12" spans="1:18" s="10" customFormat="1" ht="15" x14ac:dyDescent="0.15">
      <c r="A12" s="419"/>
      <c r="B12" s="460"/>
      <c r="C12" s="423"/>
      <c r="D12" s="221" t="s">
        <v>69</v>
      </c>
      <c r="E12" s="222" t="s">
        <v>172</v>
      </c>
      <c r="F12" s="223" t="s">
        <v>10</v>
      </c>
      <c r="G12" s="223" t="s">
        <v>69</v>
      </c>
      <c r="H12" s="223" t="s">
        <v>69</v>
      </c>
      <c r="I12" s="223" t="s">
        <v>69</v>
      </c>
      <c r="J12" s="220" t="s">
        <v>113</v>
      </c>
      <c r="K12" s="458"/>
      <c r="L12" s="423"/>
      <c r="M12" s="458"/>
      <c r="N12" s="423"/>
      <c r="O12" s="223"/>
      <c r="P12" s="423"/>
      <c r="Q12" s="459"/>
      <c r="R12" s="457"/>
    </row>
    <row r="13" spans="1:18" s="10" customFormat="1" ht="43.5" customHeight="1" x14ac:dyDescent="0.15">
      <c r="A13" s="419"/>
      <c r="B13" s="460" t="str">
        <f>'Admón. Riesgos'!D12</f>
        <v>Utilización indebida de información oficial privilegiada en temas relacionados con el ordenamiento y planificación</v>
      </c>
      <c r="C13" s="402" t="str">
        <f>'Admón. Riesgos'!O12</f>
        <v>ZONA DE RIESGO EXTREMA</v>
      </c>
      <c r="D13" s="221" t="s">
        <v>69</v>
      </c>
      <c r="E13" s="228" t="s">
        <v>173</v>
      </c>
      <c r="F13" s="223" t="s">
        <v>10</v>
      </c>
      <c r="G13" s="223" t="s">
        <v>69</v>
      </c>
      <c r="H13" s="223" t="s">
        <v>69</v>
      </c>
      <c r="I13" s="223" t="s">
        <v>70</v>
      </c>
      <c r="J13" s="220" t="s">
        <v>112</v>
      </c>
      <c r="K13" s="405">
        <v>4</v>
      </c>
      <c r="L13" s="402" t="str">
        <f>IF(K13=3,"MODERADO",IF(K13=4,"MAYOR",IF(K13=5,"CATASTROFICO","")))</f>
        <v>MAYOR</v>
      </c>
      <c r="M13" s="405">
        <v>3</v>
      </c>
      <c r="N13" s="402" t="str">
        <f>IF(M13=1,"RARA VEZ",IF(M13=2,"IMPROBABLE",IF(M13=3,"POSIBLE",IF(M13=4,"PROBABLE",IF(M13=5,"CASI SEGURO","")))))</f>
        <v>POSIBLE</v>
      </c>
      <c r="O13" s="223">
        <f t="shared" ref="O13:O107" si="0">K13*M13</f>
        <v>12</v>
      </c>
      <c r="P13" s="402" t="s">
        <v>119</v>
      </c>
      <c r="Q13" s="411" t="str">
        <f t="shared" ref="Q13:Q107" si="1">IF(P13=C13,"Se mantiene en la zona de riesgo",IF(AND(P13="*",C13="·"),"·","Cambia la evaluación antes de controles"))</f>
        <v>Cambia la evaluación antes de controles</v>
      </c>
      <c r="R13" s="414" t="s">
        <v>126</v>
      </c>
    </row>
    <row r="14" spans="1:18" s="10" customFormat="1" ht="15" x14ac:dyDescent="0.15">
      <c r="A14" s="420"/>
      <c r="B14" s="460"/>
      <c r="C14" s="403"/>
      <c r="D14" s="221" t="s">
        <v>69</v>
      </c>
      <c r="E14" s="222" t="s">
        <v>369</v>
      </c>
      <c r="F14" s="223" t="s">
        <v>10</v>
      </c>
      <c r="G14" s="223" t="s">
        <v>69</v>
      </c>
      <c r="H14" s="223" t="s">
        <v>69</v>
      </c>
      <c r="I14" s="223" t="s">
        <v>69</v>
      </c>
      <c r="J14" s="220" t="s">
        <v>112</v>
      </c>
      <c r="K14" s="406"/>
      <c r="L14" s="403"/>
      <c r="M14" s="406"/>
      <c r="N14" s="403"/>
      <c r="O14" s="223"/>
      <c r="P14" s="403"/>
      <c r="Q14" s="412"/>
      <c r="R14" s="415"/>
    </row>
    <row r="15" spans="1:18" s="10" customFormat="1" ht="21" customHeight="1" x14ac:dyDescent="0.15">
      <c r="A15" s="418" t="str">
        <f>'Admón. Riesgos'!A13</f>
        <v>GESTIÓN DEL CONOCIMIENTO AMBIENTAL</v>
      </c>
      <c r="B15" s="460" t="str">
        <f>'Admón. Riesgos'!D13</f>
        <v>Sistemas de información susceptibles de manipulación o adulteración</v>
      </c>
      <c r="C15" s="402" t="str">
        <f>'Admón. Riesgos'!O13</f>
        <v>ZONA DE RIESGO EXTREMA</v>
      </c>
      <c r="D15" s="247" t="s">
        <v>69</v>
      </c>
      <c r="E15" s="248" t="s">
        <v>181</v>
      </c>
      <c r="F15" s="249" t="s">
        <v>10</v>
      </c>
      <c r="G15" s="250" t="s">
        <v>69</v>
      </c>
      <c r="H15" s="250" t="s">
        <v>69</v>
      </c>
      <c r="I15" s="250" t="s">
        <v>69</v>
      </c>
      <c r="J15" s="251" t="s">
        <v>73</v>
      </c>
      <c r="K15" s="405">
        <v>4</v>
      </c>
      <c r="L15" s="402" t="str">
        <f>IF(K15=3,"MODERADO",IF(K15=4,"MAYOR",IF(K15=5,"CATASTROFICO","")))</f>
        <v>MAYOR</v>
      </c>
      <c r="M15" s="405">
        <v>3</v>
      </c>
      <c r="N15" s="402" t="str">
        <f>IF(M15=1,"RARA VEZ",IF(M15=2,"IMPROBABLE",IF(M15=3,"POSIBLE",IF(M15=4,"PROBABLE",IF(M15=5,"CASI SEGURO","")))))</f>
        <v>POSIBLE</v>
      </c>
      <c r="O15" s="223">
        <f t="shared" si="0"/>
        <v>12</v>
      </c>
      <c r="P15" s="402" t="s">
        <v>119</v>
      </c>
      <c r="Q15" s="411" t="str">
        <f t="shared" si="1"/>
        <v>Cambia la evaluación antes de controles</v>
      </c>
      <c r="R15" s="414" t="s">
        <v>126</v>
      </c>
    </row>
    <row r="16" spans="1:18" s="10" customFormat="1" ht="30.75" customHeight="1" x14ac:dyDescent="0.15">
      <c r="A16" s="419"/>
      <c r="B16" s="460"/>
      <c r="C16" s="403"/>
      <c r="D16" s="247" t="s">
        <v>69</v>
      </c>
      <c r="E16" s="248"/>
      <c r="F16" s="249" t="s">
        <v>10</v>
      </c>
      <c r="G16" s="250" t="s">
        <v>69</v>
      </c>
      <c r="H16" s="250" t="s">
        <v>69</v>
      </c>
      <c r="I16" s="250" t="s">
        <v>69</v>
      </c>
      <c r="J16" s="251" t="s">
        <v>113</v>
      </c>
      <c r="K16" s="406"/>
      <c r="L16" s="403"/>
      <c r="M16" s="406"/>
      <c r="N16" s="403"/>
      <c r="O16" s="223"/>
      <c r="P16" s="403"/>
      <c r="Q16" s="412"/>
      <c r="R16" s="415"/>
    </row>
    <row r="17" spans="1:18" s="10" customFormat="1" ht="81.75" customHeight="1" x14ac:dyDescent="0.15">
      <c r="A17" s="195" t="str">
        <f>'Admón. Riesgos'!A14</f>
        <v>GESTIÓN INTEGRAL DE LA OFERTA AMBIENTAL</v>
      </c>
      <c r="B17" s="231" t="str">
        <f>'Admón. Riesgos'!D14</f>
        <v>Prevaricato en la entrega de material vegetal</v>
      </c>
      <c r="C17" s="219" t="str">
        <f>'Admón. Riesgos'!O14</f>
        <v>ZONA DE RIESGO EXTREMA</v>
      </c>
      <c r="D17" s="253" t="s">
        <v>69</v>
      </c>
      <c r="E17" s="254" t="s">
        <v>189</v>
      </c>
      <c r="F17" s="255" t="s">
        <v>11</v>
      </c>
      <c r="G17" s="255" t="s">
        <v>69</v>
      </c>
      <c r="H17" s="255" t="s">
        <v>69</v>
      </c>
      <c r="I17" s="255" t="s">
        <v>69</v>
      </c>
      <c r="J17" s="256" t="s">
        <v>113</v>
      </c>
      <c r="K17" s="226">
        <v>3</v>
      </c>
      <c r="L17" s="219" t="str">
        <f>IF(K17=3,"MODERADO",IF(K17=4,"MAYOR",IF(K17=5,"CATASTROFICO","")))</f>
        <v>MODERADO</v>
      </c>
      <c r="M17" s="226">
        <v>2</v>
      </c>
      <c r="N17" s="219" t="str">
        <f>IF(M17=1,"RARA VEZ",IF(M17=2,"IMPROBABLE",IF(M17=3,"POSIBLE",IF(M17=4,"PROBABLE",IF(M17=5,"CASI SEGURO","")))))</f>
        <v>IMPROBABLE</v>
      </c>
      <c r="O17" s="223">
        <f t="shared" si="0"/>
        <v>6</v>
      </c>
      <c r="P17" s="219" t="s">
        <v>117</v>
      </c>
      <c r="Q17" s="227" t="str">
        <f t="shared" si="1"/>
        <v>Cambia la evaluación antes de controles</v>
      </c>
      <c r="R17" s="235" t="s">
        <v>125</v>
      </c>
    </row>
    <row r="18" spans="1:18" s="10" customFormat="1" ht="90" customHeight="1" x14ac:dyDescent="0.15">
      <c r="A18" s="418" t="str">
        <f>'Admón. Riesgos'!A15</f>
        <v>GESTIÓN DEL RIESGO AMBIENTAL TERRITORIAL</v>
      </c>
      <c r="B18" s="428" t="str">
        <f>'Admón. Riesgos'!D15</f>
        <v>Tráfico de influencias al momento de elaboración, programación y ejecución de estudios, diseños y obras y proyectos adelantados por la CDMB</v>
      </c>
      <c r="C18" s="402" t="str">
        <f>'Admón. Riesgos'!O15</f>
        <v>ZONA DE RIESGO EXTREMA</v>
      </c>
      <c r="D18" s="253" t="s">
        <v>69</v>
      </c>
      <c r="E18" s="254" t="s">
        <v>404</v>
      </c>
      <c r="F18" s="255" t="s">
        <v>10</v>
      </c>
      <c r="G18" s="255" t="s">
        <v>70</v>
      </c>
      <c r="H18" s="255" t="s">
        <v>70</v>
      </c>
      <c r="I18" s="255" t="s">
        <v>69</v>
      </c>
      <c r="J18" s="256" t="s">
        <v>113</v>
      </c>
      <c r="K18" s="405">
        <v>4</v>
      </c>
      <c r="L18" s="405" t="str">
        <f>IF(K18=3,"MODERADO",IF(K18=4,"MAYOR",IF(K18=5,"CATASTROFICO","")))</f>
        <v>MAYOR</v>
      </c>
      <c r="M18" s="405">
        <v>3</v>
      </c>
      <c r="N18" s="405" t="str">
        <f>IF(M18=1,"RARA VEZ",IF(M18=2,"IMPROBABLE",IF(M18=3,"POSIBLE",IF(M18=4,"PROBABLE",IF(M18=5,"CASI SEGURO","")))))</f>
        <v>POSIBLE</v>
      </c>
      <c r="O18" s="405">
        <f t="shared" si="0"/>
        <v>12</v>
      </c>
      <c r="P18" s="402" t="s">
        <v>119</v>
      </c>
      <c r="Q18" s="411" t="str">
        <f t="shared" si="1"/>
        <v>Cambia la evaluación antes de controles</v>
      </c>
      <c r="R18" s="414" t="s">
        <v>127</v>
      </c>
    </row>
    <row r="19" spans="1:18" s="10" customFormat="1" ht="70.5" customHeight="1" x14ac:dyDescent="0.15">
      <c r="A19" s="419"/>
      <c r="B19" s="428"/>
      <c r="C19" s="403"/>
      <c r="D19" s="253" t="s">
        <v>69</v>
      </c>
      <c r="E19" s="254" t="s">
        <v>199</v>
      </c>
      <c r="F19" s="255" t="s">
        <v>10</v>
      </c>
      <c r="G19" s="255" t="s">
        <v>69</v>
      </c>
      <c r="H19" s="255" t="s">
        <v>69</v>
      </c>
      <c r="I19" s="255" t="s">
        <v>69</v>
      </c>
      <c r="J19" s="256" t="s">
        <v>113</v>
      </c>
      <c r="K19" s="407"/>
      <c r="L19" s="406"/>
      <c r="M19" s="406"/>
      <c r="N19" s="406"/>
      <c r="O19" s="406"/>
      <c r="P19" s="404"/>
      <c r="Q19" s="412"/>
      <c r="R19" s="415"/>
    </row>
    <row r="20" spans="1:18" s="10" customFormat="1" ht="120" customHeight="1" x14ac:dyDescent="0.15">
      <c r="A20" s="419"/>
      <c r="B20" s="334" t="str">
        <f>'Admón. Riesgos'!D16</f>
        <v>Obtener beneficios de parte de los contratistas de obras hacia la interventoría y los supervisores de dichos contratos con el fin de retrasar tiempos de entrega, disminuir calidad y cantidad de materiales y/u otros fines similares</v>
      </c>
      <c r="C20" s="219" t="str">
        <f>'Admón. Riesgos'!O16</f>
        <v>ZONA DE RIESGO EXTREMA</v>
      </c>
      <c r="D20" s="221" t="s">
        <v>70</v>
      </c>
      <c r="E20" s="229" t="s">
        <v>200</v>
      </c>
      <c r="F20" s="223"/>
      <c r="G20" s="223" t="s">
        <v>70</v>
      </c>
      <c r="H20" s="223" t="s">
        <v>70</v>
      </c>
      <c r="I20" s="223" t="s">
        <v>70</v>
      </c>
      <c r="J20" s="220"/>
      <c r="K20" s="226">
        <v>3</v>
      </c>
      <c r="L20" s="226" t="str">
        <f>IF(K20=3,"MODERADO",IF(K20=4,"MAYOR",IF(K20=5,"CATASTROFICO","")))</f>
        <v>MODERADO</v>
      </c>
      <c r="M20" s="226">
        <v>4</v>
      </c>
      <c r="N20" s="226" t="str">
        <f>IF(M20=1,"RARA VEZ",IF(M20=2,"IMPROBABLE",IF(M20=3,"POSIBLE",IF(M20=4,"PROBABLE",IF(M20=5,"CASI SEGURO","")))))</f>
        <v>PROBABLE</v>
      </c>
      <c r="O20" s="226">
        <f t="shared" si="0"/>
        <v>12</v>
      </c>
      <c r="P20" s="219" t="s">
        <v>119</v>
      </c>
      <c r="Q20" s="227" t="str">
        <f t="shared" si="1"/>
        <v>Cambia la evaluación antes de controles</v>
      </c>
      <c r="R20" s="235" t="s">
        <v>127</v>
      </c>
    </row>
    <row r="21" spans="1:18" s="10" customFormat="1" ht="39" customHeight="1" x14ac:dyDescent="0.15">
      <c r="A21" s="418" t="str">
        <f>'Admón. Riesgos'!A17</f>
        <v>ADQUISICIÓN DE BIENES Y SERVICIOS</v>
      </c>
      <c r="B21" s="421" t="str">
        <f>'Admón. Riesgos'!D17</f>
        <v>Intereses indebidos en la celebración de contratos</v>
      </c>
      <c r="C21" s="402" t="str">
        <f>'Admón. Riesgos'!O17</f>
        <v>ZONA DE RIESGO EXTREMA</v>
      </c>
      <c r="D21" s="253" t="s">
        <v>69</v>
      </c>
      <c r="E21" s="259" t="s">
        <v>215</v>
      </c>
      <c r="F21" s="255" t="s">
        <v>10</v>
      </c>
      <c r="G21" s="255" t="s">
        <v>69</v>
      </c>
      <c r="H21" s="255" t="s">
        <v>69</v>
      </c>
      <c r="I21" s="255" t="s">
        <v>69</v>
      </c>
      <c r="J21" s="256" t="s">
        <v>113</v>
      </c>
      <c r="K21" s="405">
        <v>5</v>
      </c>
      <c r="L21" s="402" t="str">
        <f>IF(K21=3,"MODERADO",IF(K21=4,"MAYOR",IF(K21=5,"CATASTROFICO","")))</f>
        <v>CATASTROFICO</v>
      </c>
      <c r="M21" s="402">
        <v>5</v>
      </c>
      <c r="N21" s="402" t="str">
        <f>IF(M21=1,"RARA VEZ",IF(M21=2,"IMPROBABLE",IF(M21=3,"POSIBLE",IF(M21=4,"PROBABLE",IF(M21=5,"CASI SEGURO","")))))</f>
        <v>CASI SEGURO</v>
      </c>
      <c r="O21" s="219">
        <f t="shared" si="0"/>
        <v>25</v>
      </c>
      <c r="P21" s="402" t="s">
        <v>120</v>
      </c>
      <c r="Q21" s="411" t="str">
        <f t="shared" si="1"/>
        <v>Se mantiene en la zona de riesgo</v>
      </c>
      <c r="R21" s="402" t="s">
        <v>127</v>
      </c>
    </row>
    <row r="22" spans="1:18" s="10" customFormat="1" ht="39" customHeight="1" x14ac:dyDescent="0.15">
      <c r="A22" s="419"/>
      <c r="B22" s="427"/>
      <c r="C22" s="403"/>
      <c r="D22" s="253" t="s">
        <v>69</v>
      </c>
      <c r="E22" s="260" t="s">
        <v>216</v>
      </c>
      <c r="F22" s="255" t="s">
        <v>10</v>
      </c>
      <c r="G22" s="255" t="s">
        <v>69</v>
      </c>
      <c r="H22" s="255" t="s">
        <v>69</v>
      </c>
      <c r="I22" s="255" t="s">
        <v>69</v>
      </c>
      <c r="J22" s="256" t="s">
        <v>71</v>
      </c>
      <c r="K22" s="406"/>
      <c r="L22" s="403"/>
      <c r="M22" s="403"/>
      <c r="N22" s="403"/>
      <c r="O22" s="219"/>
      <c r="P22" s="403"/>
      <c r="Q22" s="412"/>
      <c r="R22" s="403"/>
    </row>
    <row r="23" spans="1:18" s="10" customFormat="1" ht="39" customHeight="1" x14ac:dyDescent="0.15">
      <c r="A23" s="419"/>
      <c r="B23" s="422"/>
      <c r="C23" s="404"/>
      <c r="D23" s="253" t="s">
        <v>69</v>
      </c>
      <c r="E23" s="261" t="s">
        <v>217</v>
      </c>
      <c r="F23" s="255" t="s">
        <v>10</v>
      </c>
      <c r="G23" s="255" t="s">
        <v>69</v>
      </c>
      <c r="H23" s="255" t="s">
        <v>69</v>
      </c>
      <c r="I23" s="255" t="s">
        <v>69</v>
      </c>
      <c r="J23" s="256" t="s">
        <v>113</v>
      </c>
      <c r="K23" s="407"/>
      <c r="L23" s="404"/>
      <c r="M23" s="404"/>
      <c r="N23" s="404"/>
      <c r="O23" s="219"/>
      <c r="P23" s="404"/>
      <c r="Q23" s="413"/>
      <c r="R23" s="404"/>
    </row>
    <row r="24" spans="1:18" s="10" customFormat="1" ht="39" customHeight="1" x14ac:dyDescent="0.15">
      <c r="A24" s="419"/>
      <c r="B24" s="231" t="str">
        <f>'Admón. Riesgos'!D18</f>
        <v>Urgencia manifiesta inexistente</v>
      </c>
      <c r="C24" s="218" t="str">
        <f>'Admón. Riesgos'!O18</f>
        <v>ZONA DE RIESGO EXTREMA</v>
      </c>
      <c r="D24" s="253" t="s">
        <v>69</v>
      </c>
      <c r="E24" s="259" t="s">
        <v>218</v>
      </c>
      <c r="F24" s="255" t="s">
        <v>10</v>
      </c>
      <c r="G24" s="255" t="s">
        <v>69</v>
      </c>
      <c r="H24" s="255" t="s">
        <v>69</v>
      </c>
      <c r="I24" s="255" t="s">
        <v>69</v>
      </c>
      <c r="J24" s="256" t="s">
        <v>113</v>
      </c>
      <c r="K24" s="223">
        <v>5</v>
      </c>
      <c r="L24" s="218" t="str">
        <f>IF(K24=3,"MODERADO",IF(K24=4,"MAYOR",IF(K24=5,"CATASTROFICO","")))</f>
        <v>CATASTROFICO</v>
      </c>
      <c r="M24" s="223">
        <v>5</v>
      </c>
      <c r="N24" s="218" t="str">
        <f>IF(M24=1,"RARA VEZ",IF(M24=2,"IMPROBABLE",IF(M24=3,"POSIBLE",IF(M24=4,"PROBABLE",IF(M24=5,"CASI SEGURO","")))))</f>
        <v>CASI SEGURO</v>
      </c>
      <c r="O24" s="223">
        <f t="shared" si="0"/>
        <v>25</v>
      </c>
      <c r="P24" s="219" t="s">
        <v>120</v>
      </c>
      <c r="Q24" s="224" t="str">
        <f t="shared" si="1"/>
        <v>Se mantiene en la zona de riesgo</v>
      </c>
      <c r="R24" s="225" t="s">
        <v>127</v>
      </c>
    </row>
    <row r="25" spans="1:18" s="10" customFormat="1" ht="39" customHeight="1" x14ac:dyDescent="0.15">
      <c r="A25" s="419"/>
      <c r="B25" s="421" t="str">
        <f>'Admón. Riesgos'!D19</f>
        <v>Utilización indebida de
información oficial privilegiada</v>
      </c>
      <c r="C25" s="402" t="str">
        <f>'Admón. Riesgos'!O19</f>
        <v>ZONA DE RIESGO EXTREMA</v>
      </c>
      <c r="D25" s="253" t="s">
        <v>69</v>
      </c>
      <c r="E25" s="261" t="s">
        <v>219</v>
      </c>
      <c r="F25" s="255" t="s">
        <v>10</v>
      </c>
      <c r="G25" s="255" t="s">
        <v>69</v>
      </c>
      <c r="H25" s="255" t="s">
        <v>69</v>
      </c>
      <c r="I25" s="255" t="s">
        <v>69</v>
      </c>
      <c r="J25" s="256" t="s">
        <v>72</v>
      </c>
      <c r="K25" s="405">
        <v>5</v>
      </c>
      <c r="L25" s="402" t="str">
        <f>IF(K25=3,"MODERADO",IF(K25=4,"MAYOR",IF(K25=5,"CATASTROFICO","")))</f>
        <v>CATASTROFICO</v>
      </c>
      <c r="M25" s="405">
        <v>5</v>
      </c>
      <c r="N25" s="402" t="str">
        <f>IF(M25=1,"RARA VEZ",IF(M25=2,"IMPROBABLE",IF(M25=3,"POSIBLE",IF(M25=4,"PROBABLE",IF(M25=5,"CASI SEGURO","")))))</f>
        <v>CASI SEGURO</v>
      </c>
      <c r="O25" s="223">
        <f t="shared" si="0"/>
        <v>25</v>
      </c>
      <c r="P25" s="402" t="s">
        <v>120</v>
      </c>
      <c r="Q25" s="411" t="str">
        <f t="shared" si="1"/>
        <v>Se mantiene en la zona de riesgo</v>
      </c>
      <c r="R25" s="414" t="s">
        <v>127</v>
      </c>
    </row>
    <row r="26" spans="1:18" s="10" customFormat="1" ht="39" customHeight="1" x14ac:dyDescent="0.15">
      <c r="A26" s="420"/>
      <c r="B26" s="422"/>
      <c r="C26" s="404"/>
      <c r="D26" s="253" t="s">
        <v>69</v>
      </c>
      <c r="E26" s="261" t="s">
        <v>217</v>
      </c>
      <c r="F26" s="255" t="s">
        <v>10</v>
      </c>
      <c r="G26" s="255" t="s">
        <v>69</v>
      </c>
      <c r="H26" s="255" t="s">
        <v>69</v>
      </c>
      <c r="I26" s="255" t="s">
        <v>69</v>
      </c>
      <c r="J26" s="256" t="s">
        <v>72</v>
      </c>
      <c r="K26" s="407"/>
      <c r="L26" s="404"/>
      <c r="M26" s="407"/>
      <c r="N26" s="404"/>
      <c r="O26" s="223"/>
      <c r="P26" s="404"/>
      <c r="Q26" s="413"/>
      <c r="R26" s="416"/>
    </row>
    <row r="27" spans="1:18" s="10" customFormat="1" ht="42.75" customHeight="1" x14ac:dyDescent="0.15">
      <c r="A27" s="418" t="str">
        <f>'Admón. Riesgos'!A20</f>
        <v>GESTIÓN DE LOS RECURSOS FISICOS</v>
      </c>
      <c r="B27" s="421" t="str">
        <f>'Admón. Riesgos'!D20</f>
        <v>Uso incorrecto de los bienes de propiedad de la entidad.</v>
      </c>
      <c r="C27" s="402" t="str">
        <f>'Admón. Riesgos'!O20</f>
        <v>ZONA DE RIESGO EXTREMA</v>
      </c>
      <c r="D27" s="253" t="s">
        <v>69</v>
      </c>
      <c r="E27" s="408" t="s">
        <v>375</v>
      </c>
      <c r="F27" s="255" t="s">
        <v>10</v>
      </c>
      <c r="G27" s="255" t="s">
        <v>69</v>
      </c>
      <c r="H27" s="255" t="s">
        <v>69</v>
      </c>
      <c r="I27" s="255" t="s">
        <v>69</v>
      </c>
      <c r="J27" s="256" t="s">
        <v>71</v>
      </c>
      <c r="K27" s="405">
        <v>3</v>
      </c>
      <c r="L27" s="402" t="str">
        <f>IF(K27=3,"MODERADO",IF(K27=4,"MAYOR",IF(K27=5,"CATASTROFICO","")))</f>
        <v>MODERADO</v>
      </c>
      <c r="M27" s="405">
        <v>3</v>
      </c>
      <c r="N27" s="402" t="str">
        <f>IF(M27=1,"RARA VEZ",IF(M27=2,"IMPROBABLE",IF(M27=3,"POSIBLE",IF(M27=4,"PROBABLE",IF(M27=5,"CASI SEGURO","")))))</f>
        <v>POSIBLE</v>
      </c>
      <c r="O27" s="223">
        <f t="shared" si="0"/>
        <v>9</v>
      </c>
      <c r="P27" s="402" t="s">
        <v>118</v>
      </c>
      <c r="Q27" s="411" t="str">
        <f t="shared" si="1"/>
        <v>Cambia la evaluación antes de controles</v>
      </c>
      <c r="R27" s="414" t="s">
        <v>125</v>
      </c>
    </row>
    <row r="28" spans="1:18" s="10" customFormat="1" ht="15" x14ac:dyDescent="0.15">
      <c r="A28" s="419"/>
      <c r="B28" s="427"/>
      <c r="C28" s="403"/>
      <c r="D28" s="253" t="s">
        <v>69</v>
      </c>
      <c r="E28" s="409"/>
      <c r="F28" s="255" t="s">
        <v>10</v>
      </c>
      <c r="G28" s="255" t="s">
        <v>69</v>
      </c>
      <c r="H28" s="255" t="s">
        <v>69</v>
      </c>
      <c r="I28" s="255" t="s">
        <v>69</v>
      </c>
      <c r="J28" s="256" t="s">
        <v>113</v>
      </c>
      <c r="K28" s="406"/>
      <c r="L28" s="403"/>
      <c r="M28" s="406"/>
      <c r="N28" s="403"/>
      <c r="O28" s="226"/>
      <c r="P28" s="403"/>
      <c r="Q28" s="412"/>
      <c r="R28" s="415"/>
    </row>
    <row r="29" spans="1:18" s="10" customFormat="1" ht="15" x14ac:dyDescent="0.15">
      <c r="A29" s="420"/>
      <c r="B29" s="422"/>
      <c r="C29" s="404"/>
      <c r="D29" s="253" t="s">
        <v>69</v>
      </c>
      <c r="E29" s="410"/>
      <c r="F29" s="255" t="s">
        <v>10</v>
      </c>
      <c r="G29" s="255" t="s">
        <v>69</v>
      </c>
      <c r="H29" s="255" t="s">
        <v>69</v>
      </c>
      <c r="I29" s="255" t="s">
        <v>69</v>
      </c>
      <c r="J29" s="256" t="s">
        <v>112</v>
      </c>
      <c r="K29" s="407"/>
      <c r="L29" s="404"/>
      <c r="M29" s="407"/>
      <c r="N29" s="404"/>
      <c r="O29" s="226"/>
      <c r="P29" s="404"/>
      <c r="Q29" s="413"/>
      <c r="R29" s="416"/>
    </row>
    <row r="30" spans="1:18" s="10" customFormat="1" ht="60" x14ac:dyDescent="0.15">
      <c r="A30" s="418" t="str">
        <f>'Admón. Riesgos'!A21</f>
        <v>GESTIÓN DE LOS RECURSOS FINANCIEROS</v>
      </c>
      <c r="B30" s="230" t="str">
        <f>'Admón. Riesgos'!D21</f>
        <v>Inversiones de dineros en entidades de dudosa solidez financiera, a cambio de beneficios indebidos para servidores públicos</v>
      </c>
      <c r="C30" s="219" t="str">
        <f>'Admón. Riesgos'!O21</f>
        <v>ZONA DE RIESGO EXTREMA</v>
      </c>
      <c r="D30" s="253" t="s">
        <v>69</v>
      </c>
      <c r="E30" s="259" t="s">
        <v>248</v>
      </c>
      <c r="F30" s="255" t="s">
        <v>10</v>
      </c>
      <c r="G30" s="255" t="s">
        <v>69</v>
      </c>
      <c r="H30" s="255" t="s">
        <v>69</v>
      </c>
      <c r="I30" s="255" t="s">
        <v>69</v>
      </c>
      <c r="J30" s="256" t="s">
        <v>113</v>
      </c>
      <c r="K30" s="226">
        <v>4</v>
      </c>
      <c r="L30" s="226" t="str">
        <f>IF(K30=3,"MODERADO",IF(K30=4,"MAYOR",IF(K30=5,"CATASTROFICO","")))</f>
        <v>MAYOR</v>
      </c>
      <c r="M30" s="226">
        <v>3</v>
      </c>
      <c r="N30" s="226" t="str">
        <f>IF(M30=1,"RARA VEZ",IF(M30=2,"IMPROBABLE",IF(M30=3,"POSIBLE",IF(M30=4,"PROBABLE",IF(M30=5,"CASI SEGURO","")))))</f>
        <v>POSIBLE</v>
      </c>
      <c r="O30" s="226">
        <f t="shared" si="0"/>
        <v>12</v>
      </c>
      <c r="P30" s="219" t="s">
        <v>119</v>
      </c>
      <c r="Q30" s="227" t="str">
        <f t="shared" si="1"/>
        <v>Cambia la evaluación antes de controles</v>
      </c>
      <c r="R30" s="235" t="s">
        <v>126</v>
      </c>
    </row>
    <row r="31" spans="1:18" s="10" customFormat="1" ht="42.75" customHeight="1" x14ac:dyDescent="0.15">
      <c r="A31" s="419"/>
      <c r="B31" s="461" t="str">
        <f>'Admón. Riesgos'!D22</f>
        <v>Posible pérdida de dinero en la entidad</v>
      </c>
      <c r="C31" s="402" t="str">
        <f>'Admón. Riesgos'!O22</f>
        <v>ZONA DE RIESGO EXTREMA</v>
      </c>
      <c r="D31" s="253" t="s">
        <v>69</v>
      </c>
      <c r="E31" s="259" t="s">
        <v>249</v>
      </c>
      <c r="F31" s="255" t="s">
        <v>10</v>
      </c>
      <c r="G31" s="255" t="s">
        <v>69</v>
      </c>
      <c r="H31" s="255" t="s">
        <v>69</v>
      </c>
      <c r="I31" s="255" t="s">
        <v>69</v>
      </c>
      <c r="J31" s="256" t="s">
        <v>113</v>
      </c>
      <c r="K31" s="405">
        <v>4</v>
      </c>
      <c r="L31" s="402" t="str">
        <f>IF(K31=3,"MODERADO",IF(K31=4,"MAYOR",IF(K31=5,"CATASTROFICO","")))</f>
        <v>MAYOR</v>
      </c>
      <c r="M31" s="405">
        <v>4</v>
      </c>
      <c r="N31" s="402" t="str">
        <f>IF(M31=1,"RARA VEZ",IF(M31=2,"IMPROBABLE",IF(M31=3,"POSIBLE",IF(M31=4,"PROBABLE",IF(M31=5,"CASI SEGURO","")))))</f>
        <v>PROBABLE</v>
      </c>
      <c r="O31" s="223">
        <f t="shared" si="0"/>
        <v>16</v>
      </c>
      <c r="P31" s="402" t="s">
        <v>119</v>
      </c>
      <c r="Q31" s="411" t="str">
        <f t="shared" si="1"/>
        <v>Cambia la evaluación antes de controles</v>
      </c>
      <c r="R31" s="414" t="s">
        <v>126</v>
      </c>
    </row>
    <row r="32" spans="1:18" s="10" customFormat="1" ht="15" x14ac:dyDescent="0.15">
      <c r="A32" s="419"/>
      <c r="B32" s="462"/>
      <c r="C32" s="403"/>
      <c r="D32" s="253" t="s">
        <v>69</v>
      </c>
      <c r="E32" s="259" t="s">
        <v>250</v>
      </c>
      <c r="F32" s="255" t="s">
        <v>11</v>
      </c>
      <c r="G32" s="255" t="s">
        <v>69</v>
      </c>
      <c r="H32" s="255" t="s">
        <v>69</v>
      </c>
      <c r="I32" s="255" t="s">
        <v>69</v>
      </c>
      <c r="J32" s="256" t="s">
        <v>75</v>
      </c>
      <c r="K32" s="406"/>
      <c r="L32" s="403"/>
      <c r="M32" s="406"/>
      <c r="N32" s="403"/>
      <c r="O32" s="223"/>
      <c r="P32" s="403"/>
      <c r="Q32" s="412"/>
      <c r="R32" s="415"/>
    </row>
    <row r="33" spans="1:18" s="10" customFormat="1" ht="30" x14ac:dyDescent="0.15">
      <c r="A33" s="419"/>
      <c r="B33" s="462"/>
      <c r="C33" s="403"/>
      <c r="D33" s="253" t="s">
        <v>69</v>
      </c>
      <c r="E33" s="259" t="s">
        <v>251</v>
      </c>
      <c r="F33" s="255" t="s">
        <v>11</v>
      </c>
      <c r="G33" s="255" t="s">
        <v>69</v>
      </c>
      <c r="H33" s="255" t="s">
        <v>69</v>
      </c>
      <c r="I33" s="255" t="s">
        <v>69</v>
      </c>
      <c r="J33" s="256" t="s">
        <v>75</v>
      </c>
      <c r="K33" s="406"/>
      <c r="L33" s="403"/>
      <c r="M33" s="406"/>
      <c r="N33" s="403"/>
      <c r="O33" s="223"/>
      <c r="P33" s="403"/>
      <c r="Q33" s="412"/>
      <c r="R33" s="415"/>
    </row>
    <row r="34" spans="1:18" s="10" customFormat="1" ht="30" x14ac:dyDescent="0.15">
      <c r="A34" s="419"/>
      <c r="B34" s="463"/>
      <c r="C34" s="404"/>
      <c r="D34" s="253" t="s">
        <v>69</v>
      </c>
      <c r="E34" s="259" t="s">
        <v>252</v>
      </c>
      <c r="F34" s="255" t="s">
        <v>11</v>
      </c>
      <c r="G34" s="255" t="s">
        <v>69</v>
      </c>
      <c r="H34" s="255" t="s">
        <v>69</v>
      </c>
      <c r="I34" s="255" t="s">
        <v>69</v>
      </c>
      <c r="J34" s="256" t="s">
        <v>75</v>
      </c>
      <c r="K34" s="407"/>
      <c r="L34" s="404"/>
      <c r="M34" s="407"/>
      <c r="N34" s="404"/>
      <c r="O34" s="223"/>
      <c r="P34" s="404"/>
      <c r="Q34" s="413"/>
      <c r="R34" s="416"/>
    </row>
    <row r="35" spans="1:18" s="10" customFormat="1" ht="45" x14ac:dyDescent="0.15">
      <c r="A35" s="419"/>
      <c r="B35" s="231" t="str">
        <f>'Admón. Riesgos'!D23</f>
        <v>Probabilidad de eliminar el deudor de la cartera persuasiva (concusión)</v>
      </c>
      <c r="C35" s="219" t="str">
        <f>'Admón. Riesgos'!O23</f>
        <v>ZONA DE RIESGO EXTREMA</v>
      </c>
      <c r="D35" s="253" t="s">
        <v>69</v>
      </c>
      <c r="E35" s="256" t="s">
        <v>253</v>
      </c>
      <c r="F35" s="255" t="s">
        <v>11</v>
      </c>
      <c r="G35" s="255" t="s">
        <v>69</v>
      </c>
      <c r="H35" s="255" t="s">
        <v>69</v>
      </c>
      <c r="I35" s="255" t="s">
        <v>69</v>
      </c>
      <c r="J35" s="255" t="s">
        <v>75</v>
      </c>
      <c r="K35" s="226">
        <v>4</v>
      </c>
      <c r="L35" s="226" t="str">
        <f>IF(K35=3,"MODERADO",IF(K35=4,"MAYOR",IF(K35=5,"CATASTROFICO","")))</f>
        <v>MAYOR</v>
      </c>
      <c r="M35" s="226">
        <v>5</v>
      </c>
      <c r="N35" s="226" t="str">
        <f>IF(M35=1,"RARA VEZ",IF(M35=2,"IMPROBABLE",IF(M35=3,"POSIBLE",IF(M35=4,"PROBABLE",IF(M35=5,"CASI SEGURO","")))))</f>
        <v>CASI SEGURO</v>
      </c>
      <c r="O35" s="223">
        <f t="shared" si="0"/>
        <v>20</v>
      </c>
      <c r="P35" s="219" t="s">
        <v>119</v>
      </c>
      <c r="Q35" s="227" t="str">
        <f t="shared" si="1"/>
        <v>Cambia la evaluación antes de controles</v>
      </c>
      <c r="R35" s="235" t="s">
        <v>126</v>
      </c>
    </row>
    <row r="36" spans="1:18" s="10" customFormat="1" ht="44.25" customHeight="1" x14ac:dyDescent="0.15">
      <c r="A36" s="418" t="str">
        <f>'Admón. Riesgos'!A24</f>
        <v>EVALUACIÓN Y SEGUIMIENTO DEL SIGC</v>
      </c>
      <c r="B36" s="417" t="str">
        <f>'Admón. Riesgos'!D24</f>
        <v>Decisiones ajustadas a intereses particulares</v>
      </c>
      <c r="C36" s="402" t="str">
        <f>'Admón. Riesgos'!O24</f>
        <v>ZONA DE RIESGO EXTREMA</v>
      </c>
      <c r="D36" s="253" t="s">
        <v>69</v>
      </c>
      <c r="E36" s="259" t="s">
        <v>262</v>
      </c>
      <c r="F36" s="255" t="s">
        <v>10</v>
      </c>
      <c r="G36" s="255" t="s">
        <v>69</v>
      </c>
      <c r="H36" s="255" t="s">
        <v>69</v>
      </c>
      <c r="I36" s="255" t="s">
        <v>69</v>
      </c>
      <c r="J36" s="256" t="s">
        <v>112</v>
      </c>
      <c r="K36" s="405">
        <v>4</v>
      </c>
      <c r="L36" s="402" t="str">
        <f>IF(K36=3,"MODERADO",IF(K36=4,"MAYOR",IF(K36=5,"CATASTROFICO","")))</f>
        <v>MAYOR</v>
      </c>
      <c r="M36" s="405">
        <v>2</v>
      </c>
      <c r="N36" s="402" t="str">
        <f>IF(M36=1,"RARA VEZ",IF(M36=2,"IMPROBABLE",IF(M36=3,"POSIBLE",IF(M36=4,"PROBABLE",IF(M36=5,"CASI SEGURO","")))))</f>
        <v>IMPROBABLE</v>
      </c>
      <c r="O36" s="223">
        <f t="shared" si="0"/>
        <v>8</v>
      </c>
      <c r="P36" s="402" t="s">
        <v>118</v>
      </c>
      <c r="Q36" s="411" t="str">
        <f t="shared" si="1"/>
        <v>Cambia la evaluación antes de controles</v>
      </c>
      <c r="R36" s="414" t="s">
        <v>125</v>
      </c>
    </row>
    <row r="37" spans="1:18" s="10" customFormat="1" ht="56.25" customHeight="1" x14ac:dyDescent="0.15">
      <c r="A37" s="419"/>
      <c r="B37" s="417"/>
      <c r="C37" s="403"/>
      <c r="D37" s="253" t="s">
        <v>69</v>
      </c>
      <c r="E37" s="259" t="s">
        <v>429</v>
      </c>
      <c r="F37" s="255" t="s">
        <v>10</v>
      </c>
      <c r="G37" s="255" t="s">
        <v>69</v>
      </c>
      <c r="H37" s="255" t="s">
        <v>69</v>
      </c>
      <c r="I37" s="255" t="s">
        <v>69</v>
      </c>
      <c r="J37" s="256" t="s">
        <v>113</v>
      </c>
      <c r="K37" s="406"/>
      <c r="L37" s="403"/>
      <c r="M37" s="406"/>
      <c r="N37" s="403"/>
      <c r="O37" s="223"/>
      <c r="P37" s="403"/>
      <c r="Q37" s="412"/>
      <c r="R37" s="415"/>
    </row>
    <row r="38" spans="1:18" s="10" customFormat="1" ht="42.75" customHeight="1" x14ac:dyDescent="0.15">
      <c r="A38" s="418" t="str">
        <f>'Admón. Riesgos'!A25</f>
        <v>GESTIÓN ESTRATEGICA</v>
      </c>
      <c r="B38" s="421" t="str">
        <f>'Admón. Riesgos'!D25</f>
        <v>Extralimitación de Funciones</v>
      </c>
      <c r="C38" s="402" t="str">
        <f>'Admón. Riesgos'!O25</f>
        <v>ZONA DE RIESGO EXTREMA</v>
      </c>
      <c r="D38" s="253" t="s">
        <v>69</v>
      </c>
      <c r="E38" s="272" t="s">
        <v>277</v>
      </c>
      <c r="F38" s="253" t="s">
        <v>10</v>
      </c>
      <c r="G38" s="273" t="s">
        <v>69</v>
      </c>
      <c r="H38" s="273" t="s">
        <v>69</v>
      </c>
      <c r="I38" s="273" t="s">
        <v>69</v>
      </c>
      <c r="J38" s="253" t="s">
        <v>112</v>
      </c>
      <c r="K38" s="405">
        <v>4</v>
      </c>
      <c r="L38" s="402" t="str">
        <f>IF(K38=3,"MODERADO",IF(K38=4,"MAYOR",IF(K38=5,"CATASTROFICO","")))</f>
        <v>MAYOR</v>
      </c>
      <c r="M38" s="405">
        <v>3</v>
      </c>
      <c r="N38" s="402" t="str">
        <f>IF(M38=1,"RARA VEZ",IF(M38=2,"IMPROBABLE",IF(M38=3,"POSIBLE",IF(M38=4,"PROBABLE",IF(M38=5,"CASI SEGURO","")))))</f>
        <v>POSIBLE</v>
      </c>
      <c r="O38" s="223">
        <f t="shared" si="0"/>
        <v>12</v>
      </c>
      <c r="P38" s="402" t="s">
        <v>119</v>
      </c>
      <c r="Q38" s="411" t="str">
        <f t="shared" si="1"/>
        <v>Cambia la evaluación antes de controles</v>
      </c>
      <c r="R38" s="414" t="s">
        <v>126</v>
      </c>
    </row>
    <row r="39" spans="1:18" s="10" customFormat="1" ht="15" x14ac:dyDescent="0.15">
      <c r="A39" s="419"/>
      <c r="B39" s="427"/>
      <c r="C39" s="403"/>
      <c r="D39" s="253" t="s">
        <v>69</v>
      </c>
      <c r="E39" s="272" t="s">
        <v>278</v>
      </c>
      <c r="F39" s="253" t="s">
        <v>10</v>
      </c>
      <c r="G39" s="273" t="s">
        <v>69</v>
      </c>
      <c r="H39" s="273" t="s">
        <v>69</v>
      </c>
      <c r="I39" s="273" t="s">
        <v>69</v>
      </c>
      <c r="J39" s="253" t="s">
        <v>112</v>
      </c>
      <c r="K39" s="406"/>
      <c r="L39" s="403"/>
      <c r="M39" s="406"/>
      <c r="N39" s="403"/>
      <c r="O39" s="223"/>
      <c r="P39" s="403"/>
      <c r="Q39" s="412"/>
      <c r="R39" s="415"/>
    </row>
    <row r="40" spans="1:18" s="10" customFormat="1" ht="30" x14ac:dyDescent="0.15">
      <c r="A40" s="420"/>
      <c r="B40" s="422"/>
      <c r="C40" s="404"/>
      <c r="D40" s="253" t="s">
        <v>69</v>
      </c>
      <c r="E40" s="272" t="s">
        <v>279</v>
      </c>
      <c r="F40" s="253" t="s">
        <v>10</v>
      </c>
      <c r="G40" s="273" t="s">
        <v>69</v>
      </c>
      <c r="H40" s="273" t="s">
        <v>69</v>
      </c>
      <c r="I40" s="273" t="s">
        <v>69</v>
      </c>
      <c r="J40" s="253" t="s">
        <v>113</v>
      </c>
      <c r="K40" s="407"/>
      <c r="L40" s="404"/>
      <c r="M40" s="407"/>
      <c r="N40" s="404"/>
      <c r="O40" s="223"/>
      <c r="P40" s="404"/>
      <c r="Q40" s="413"/>
      <c r="R40" s="416"/>
    </row>
    <row r="41" spans="1:18" s="10" customFormat="1" ht="30" x14ac:dyDescent="0.15">
      <c r="A41" s="418" t="str">
        <f>'Admón. Riesgos'!A26</f>
        <v>GESTIÓN DE TECNOLOGIAS DE LA INFORMACIÓN</v>
      </c>
      <c r="B41" s="417" t="str">
        <f>'Admón. Riesgos'!D26</f>
        <v>Modificación de datos del Sistema de Información Corporativo sin las autorizaciones correspondientes (Riesgo de Corrupción</v>
      </c>
      <c r="C41" s="402" t="str">
        <f>'Admón. Riesgos'!O26</f>
        <v>ZONA DE RIESGO EXTREMA</v>
      </c>
      <c r="D41" s="253" t="s">
        <v>69</v>
      </c>
      <c r="E41" s="256" t="s">
        <v>288</v>
      </c>
      <c r="F41" s="255" t="s">
        <v>10</v>
      </c>
      <c r="G41" s="255" t="s">
        <v>69</v>
      </c>
      <c r="H41" s="255" t="s">
        <v>69</v>
      </c>
      <c r="I41" s="255" t="s">
        <v>69</v>
      </c>
      <c r="J41" s="256" t="s">
        <v>112</v>
      </c>
      <c r="K41" s="405">
        <v>4</v>
      </c>
      <c r="L41" s="402" t="str">
        <f>IF(K41=3,"MODERADO",IF(K41=4,"MAYOR",IF(K41=5,"CATASTROFICO","")))</f>
        <v>MAYOR</v>
      </c>
      <c r="M41" s="405">
        <v>5</v>
      </c>
      <c r="N41" s="402" t="str">
        <f>IF(M41=1,"RARA VEZ",IF(M41=2,"IMPROBABLE",IF(M41=3,"POSIBLE",IF(M41=4,"PROBABLE",IF(M41=5,"CASI SEGURO","")))))</f>
        <v>CASI SEGURO</v>
      </c>
      <c r="O41" s="223">
        <f t="shared" si="0"/>
        <v>20</v>
      </c>
      <c r="P41" s="402" t="s">
        <v>119</v>
      </c>
      <c r="Q41" s="411" t="str">
        <f t="shared" si="1"/>
        <v>Cambia la evaluación antes de controles</v>
      </c>
      <c r="R41" s="414" t="s">
        <v>126</v>
      </c>
    </row>
    <row r="42" spans="1:18" s="10" customFormat="1" ht="45" x14ac:dyDescent="0.15">
      <c r="A42" s="419"/>
      <c r="B42" s="417"/>
      <c r="C42" s="403"/>
      <c r="D42" s="253" t="s">
        <v>69</v>
      </c>
      <c r="E42" s="256" t="s">
        <v>289</v>
      </c>
      <c r="F42" s="255" t="s">
        <v>11</v>
      </c>
      <c r="G42" s="255" t="s">
        <v>69</v>
      </c>
      <c r="H42" s="255" t="s">
        <v>69</v>
      </c>
      <c r="I42" s="255" t="s">
        <v>69</v>
      </c>
      <c r="J42" s="256" t="s">
        <v>112</v>
      </c>
      <c r="K42" s="406"/>
      <c r="L42" s="403"/>
      <c r="M42" s="406"/>
      <c r="N42" s="403"/>
      <c r="O42" s="223"/>
      <c r="P42" s="403"/>
      <c r="Q42" s="412"/>
      <c r="R42" s="415"/>
    </row>
    <row r="43" spans="1:18" s="10" customFormat="1" ht="30" x14ac:dyDescent="0.15">
      <c r="A43" s="419"/>
      <c r="B43" s="417"/>
      <c r="C43" s="403"/>
      <c r="D43" s="253" t="s">
        <v>69</v>
      </c>
      <c r="E43" s="256" t="s">
        <v>290</v>
      </c>
      <c r="F43" s="255" t="s">
        <v>11</v>
      </c>
      <c r="G43" s="255" t="s">
        <v>69</v>
      </c>
      <c r="H43" s="255" t="s">
        <v>69</v>
      </c>
      <c r="I43" s="255" t="s">
        <v>69</v>
      </c>
      <c r="J43" s="256" t="s">
        <v>112</v>
      </c>
      <c r="K43" s="406"/>
      <c r="L43" s="403"/>
      <c r="M43" s="406"/>
      <c r="N43" s="403"/>
      <c r="O43" s="223"/>
      <c r="P43" s="403"/>
      <c r="Q43" s="412"/>
      <c r="R43" s="415"/>
    </row>
    <row r="44" spans="1:18" s="10" customFormat="1" ht="30" x14ac:dyDescent="0.15">
      <c r="A44" s="418" t="str">
        <f>'Admón. Riesgos'!A27</f>
        <v>EVALUACION Y CONTROL A LA DEMANDA AMBIENTAL</v>
      </c>
      <c r="B44" s="417" t="str">
        <f>'Admón. Riesgos'!D27</f>
        <v>Solicitar, inducir, constreñir beneficios económicos por la realización de algún trámite ambiental (Concusión).</v>
      </c>
      <c r="C44" s="402" t="str">
        <f>'Admón. Riesgos'!O27</f>
        <v>ZONA DE RIESGO EXTREMA</v>
      </c>
      <c r="D44" s="253" t="s">
        <v>69</v>
      </c>
      <c r="E44" s="253" t="s">
        <v>300</v>
      </c>
      <c r="F44" s="273" t="s">
        <v>10</v>
      </c>
      <c r="G44" s="273" t="s">
        <v>69</v>
      </c>
      <c r="H44" s="273" t="s">
        <v>69</v>
      </c>
      <c r="I44" s="273" t="s">
        <v>69</v>
      </c>
      <c r="J44" s="256" t="s">
        <v>113</v>
      </c>
      <c r="K44" s="405">
        <v>4</v>
      </c>
      <c r="L44" s="402" t="str">
        <f>IF(K44=3,"MODERADO",IF(K44=4,"MAYOR",IF(K44=5,"CATASTROFICO","")))</f>
        <v>MAYOR</v>
      </c>
      <c r="M44" s="405">
        <v>4</v>
      </c>
      <c r="N44" s="402" t="str">
        <f>IF(M44=1,"RARA VEZ",IF(M44=2,"IMPROBABLE",IF(M44=3,"POSIBLE",IF(M44=4,"PROBABLE",IF(M44=5,"CASI SEGURO","")))))</f>
        <v>PROBABLE</v>
      </c>
      <c r="O44" s="223">
        <f t="shared" si="0"/>
        <v>16</v>
      </c>
      <c r="P44" s="402" t="s">
        <v>119</v>
      </c>
      <c r="Q44" s="411" t="str">
        <f t="shared" si="1"/>
        <v>Cambia la evaluación antes de controles</v>
      </c>
      <c r="R44" s="414" t="s">
        <v>126</v>
      </c>
    </row>
    <row r="45" spans="1:18" s="10" customFormat="1" ht="15" x14ac:dyDescent="0.15">
      <c r="A45" s="419"/>
      <c r="B45" s="417"/>
      <c r="C45" s="403"/>
      <c r="D45" s="253" t="s">
        <v>69</v>
      </c>
      <c r="E45" s="253" t="s">
        <v>301</v>
      </c>
      <c r="F45" s="273" t="s">
        <v>10</v>
      </c>
      <c r="G45" s="273" t="s">
        <v>69</v>
      </c>
      <c r="H45" s="273" t="s">
        <v>69</v>
      </c>
      <c r="I45" s="273" t="s">
        <v>69</v>
      </c>
      <c r="J45" s="256" t="s">
        <v>72</v>
      </c>
      <c r="K45" s="406"/>
      <c r="L45" s="403"/>
      <c r="M45" s="406"/>
      <c r="N45" s="403"/>
      <c r="O45" s="223"/>
      <c r="P45" s="403"/>
      <c r="Q45" s="412"/>
      <c r="R45" s="415"/>
    </row>
    <row r="46" spans="1:18" s="10" customFormat="1" ht="30" x14ac:dyDescent="0.15">
      <c r="A46" s="419"/>
      <c r="B46" s="417" t="str">
        <f>'Admón. Riesgos'!D28</f>
        <v>Probabilidad de influenciar sobre algún tramite ambiental en función a su cargo (Tráfico de influencias).</v>
      </c>
      <c r="C46" s="402" t="str">
        <f>'Admón. Riesgos'!O28</f>
        <v>ZONA DE RIESGO EXTREMA</v>
      </c>
      <c r="D46" s="253" t="s">
        <v>69</v>
      </c>
      <c r="E46" s="253" t="s">
        <v>300</v>
      </c>
      <c r="F46" s="273" t="s">
        <v>10</v>
      </c>
      <c r="G46" s="273" t="s">
        <v>69</v>
      </c>
      <c r="H46" s="273" t="s">
        <v>69</v>
      </c>
      <c r="I46" s="273" t="s">
        <v>69</v>
      </c>
      <c r="J46" s="253" t="s">
        <v>113</v>
      </c>
      <c r="K46" s="405">
        <v>4</v>
      </c>
      <c r="L46" s="402" t="str">
        <f>IF(K46=3,"MODERADO",IF(K46=4,"MAYOR",IF(K46=5,"CATASTROFICO","")))</f>
        <v>MAYOR</v>
      </c>
      <c r="M46" s="405">
        <v>4</v>
      </c>
      <c r="N46" s="402" t="str">
        <f>IF(M46=1,"RARA VEZ",IF(M46=2,"IMPROBABLE",IF(M46=3,"POSIBLE",IF(M46=4,"PROBABLE",IF(M46=5,"CASI SEGURO","")))))</f>
        <v>PROBABLE</v>
      </c>
      <c r="O46" s="223">
        <f t="shared" si="0"/>
        <v>16</v>
      </c>
      <c r="P46" s="402" t="s">
        <v>119</v>
      </c>
      <c r="Q46" s="411" t="str">
        <f t="shared" si="1"/>
        <v>Cambia la evaluación antes de controles</v>
      </c>
      <c r="R46" s="414" t="s">
        <v>126</v>
      </c>
    </row>
    <row r="47" spans="1:18" s="10" customFormat="1" ht="15" x14ac:dyDescent="0.15">
      <c r="A47" s="419"/>
      <c r="B47" s="417"/>
      <c r="C47" s="403"/>
      <c r="D47" s="253" t="s">
        <v>69</v>
      </c>
      <c r="E47" s="253" t="s">
        <v>302</v>
      </c>
      <c r="F47" s="273" t="s">
        <v>10</v>
      </c>
      <c r="G47" s="273" t="s">
        <v>69</v>
      </c>
      <c r="H47" s="273" t="s">
        <v>69</v>
      </c>
      <c r="I47" s="273" t="s">
        <v>69</v>
      </c>
      <c r="J47" s="253" t="s">
        <v>72</v>
      </c>
      <c r="K47" s="406"/>
      <c r="L47" s="403"/>
      <c r="M47" s="406"/>
      <c r="N47" s="403"/>
      <c r="O47" s="223"/>
      <c r="P47" s="403"/>
      <c r="Q47" s="412"/>
      <c r="R47" s="415"/>
    </row>
    <row r="48" spans="1:18" s="10" customFormat="1" ht="96" customHeight="1" x14ac:dyDescent="0.15">
      <c r="A48" s="419"/>
      <c r="B48" s="231" t="str">
        <f>'Admón. Riesgos'!D29</f>
        <v>Utilización indebida de información oficial privilegiada</v>
      </c>
      <c r="C48" s="219" t="str">
        <f>'Admón. Riesgos'!O29</f>
        <v>ZONA DE RIESGO EXTREMA</v>
      </c>
      <c r="D48" s="253" t="s">
        <v>69</v>
      </c>
      <c r="E48" s="253" t="s">
        <v>366</v>
      </c>
      <c r="F48" s="273" t="s">
        <v>10</v>
      </c>
      <c r="G48" s="273" t="s">
        <v>69</v>
      </c>
      <c r="H48" s="273" t="s">
        <v>69</v>
      </c>
      <c r="I48" s="273" t="s">
        <v>69</v>
      </c>
      <c r="J48" s="253" t="s">
        <v>113</v>
      </c>
      <c r="K48" s="226">
        <v>3</v>
      </c>
      <c r="L48" s="219" t="str">
        <f>IF(K48=3,"MODERADO",IF(K48=4,"MAYOR",IF(K48=5,"CATASTROFICO","")))</f>
        <v>MODERADO</v>
      </c>
      <c r="M48" s="226">
        <v>3</v>
      </c>
      <c r="N48" s="219" t="str">
        <f>IF(M48=1,"RARA VEZ",IF(M48=2,"IMPROBABLE",IF(M48=3,"POSIBLE",IF(M48=4,"PROBABLE",IF(M48=5,"CASI SEGURO","")))))</f>
        <v>POSIBLE</v>
      </c>
      <c r="O48" s="223">
        <f t="shared" si="0"/>
        <v>9</v>
      </c>
      <c r="P48" s="219" t="s">
        <v>119</v>
      </c>
      <c r="Q48" s="227" t="str">
        <f t="shared" si="1"/>
        <v>Cambia la evaluación antes de controles</v>
      </c>
      <c r="R48" s="235" t="s">
        <v>126</v>
      </c>
    </row>
    <row r="49" spans="1:18" s="10" customFormat="1" ht="89.25" customHeight="1" x14ac:dyDescent="0.15">
      <c r="A49" s="418" t="str">
        <f>'Admón. Riesgos'!A30</f>
        <v>GESTIÓN DOCUMENTAL</v>
      </c>
      <c r="B49" s="421" t="str">
        <f>'Admón. Riesgos'!D30</f>
        <v>Pérdida de información de los archivos institucionales</v>
      </c>
      <c r="C49" s="402" t="str">
        <f>'Admón. Riesgos'!O30</f>
        <v>ZONA DE RIESGO EXTREMA</v>
      </c>
      <c r="D49" s="253" t="s">
        <v>69</v>
      </c>
      <c r="E49" s="333" t="s">
        <v>388</v>
      </c>
      <c r="F49" s="255" t="s">
        <v>10</v>
      </c>
      <c r="G49" s="255" t="s">
        <v>69</v>
      </c>
      <c r="H49" s="255" t="s">
        <v>69</v>
      </c>
      <c r="I49" s="255" t="s">
        <v>69</v>
      </c>
      <c r="J49" s="256" t="s">
        <v>113</v>
      </c>
      <c r="K49" s="405">
        <v>3</v>
      </c>
      <c r="L49" s="402" t="str">
        <f>IF(K49=3,"MODERADO",IF(K49=4,"MAYOR",IF(K49=5,"CATASTROFICO","")))</f>
        <v>MODERADO</v>
      </c>
      <c r="M49" s="405">
        <v>3</v>
      </c>
      <c r="N49" s="402" t="str">
        <f>IF(M49=1,"RARA VEZ",IF(M49=2,"IMPROBABLE",IF(M49=3,"POSIBLE",IF(M49=4,"PROBABLE",IF(M49=5,"CASI SEGURO","")))))</f>
        <v>POSIBLE</v>
      </c>
      <c r="O49" s="223">
        <f t="shared" si="0"/>
        <v>9</v>
      </c>
      <c r="P49" s="402" t="s">
        <v>118</v>
      </c>
      <c r="Q49" s="411" t="str">
        <f t="shared" si="1"/>
        <v>Cambia la evaluación antes de controles</v>
      </c>
      <c r="R49" s="414" t="s">
        <v>126</v>
      </c>
    </row>
    <row r="50" spans="1:18" s="10" customFormat="1" ht="59.25" customHeight="1" x14ac:dyDescent="0.15">
      <c r="A50" s="420"/>
      <c r="B50" s="422"/>
      <c r="C50" s="404"/>
      <c r="D50" s="253" t="s">
        <v>69</v>
      </c>
      <c r="E50" s="259" t="s">
        <v>308</v>
      </c>
      <c r="F50" s="255" t="s">
        <v>11</v>
      </c>
      <c r="G50" s="255" t="s">
        <v>69</v>
      </c>
      <c r="H50" s="255" t="s">
        <v>69</v>
      </c>
      <c r="I50" s="255" t="s">
        <v>69</v>
      </c>
      <c r="J50" s="256" t="s">
        <v>112</v>
      </c>
      <c r="K50" s="407"/>
      <c r="L50" s="404"/>
      <c r="M50" s="407"/>
      <c r="N50" s="404"/>
      <c r="O50" s="223"/>
      <c r="P50" s="404"/>
      <c r="Q50" s="413"/>
      <c r="R50" s="416"/>
    </row>
    <row r="51" spans="1:18" s="10" customFormat="1" ht="51.75" customHeight="1" x14ac:dyDescent="0.15">
      <c r="A51" s="424" t="str">
        <f>'Admón. Riesgos'!A31</f>
        <v>GESTION JURIDICA</v>
      </c>
      <c r="B51" s="421" t="str">
        <f>'Admón. Riesgos'!D31</f>
        <v>Probabilidad de que por acción u omisión, no se tenga el debido cuidado al cumplir sus obligaciones y permita que use u otros usen  indebidamente bienes públicos, falsedad en documentos, hurtos.</v>
      </c>
      <c r="C51" s="402" t="str">
        <f>'Admón. Riesgos'!O31</f>
        <v>ZONA DE RIESGO EXTREMA</v>
      </c>
      <c r="D51" s="282" t="s">
        <v>69</v>
      </c>
      <c r="E51" s="283" t="s">
        <v>437</v>
      </c>
      <c r="F51" s="284" t="s">
        <v>10</v>
      </c>
      <c r="G51" s="284" t="s">
        <v>69</v>
      </c>
      <c r="H51" s="284" t="s">
        <v>69</v>
      </c>
      <c r="I51" s="284" t="s">
        <v>69</v>
      </c>
      <c r="J51" s="282" t="s">
        <v>113</v>
      </c>
      <c r="K51" s="405">
        <v>4</v>
      </c>
      <c r="L51" s="402" t="str">
        <f>IF(K51=3,"MODERADO",IF(K51=4,"MAYOR",IF(K51=5,"CATASTROFICO","")))</f>
        <v>MAYOR</v>
      </c>
      <c r="M51" s="405">
        <v>3</v>
      </c>
      <c r="N51" s="423" t="str">
        <f>IF(M51=1,"RARA VEZ",IF(M51=2,"IMPROBABLE",IF(M51=3,"POSIBLE",IF(M51=4,"PROBABLE",IF(M51=5,"CASI SEGURO","")))))</f>
        <v>POSIBLE</v>
      </c>
      <c r="O51" s="223">
        <f t="shared" si="0"/>
        <v>12</v>
      </c>
      <c r="P51" s="423" t="s">
        <v>119</v>
      </c>
      <c r="Q51" s="459" t="str">
        <f t="shared" si="1"/>
        <v>Cambia la evaluación antes de controles</v>
      </c>
      <c r="R51" s="457" t="s">
        <v>126</v>
      </c>
    </row>
    <row r="52" spans="1:18" s="10" customFormat="1" ht="51" customHeight="1" x14ac:dyDescent="0.15">
      <c r="A52" s="425"/>
      <c r="B52" s="427"/>
      <c r="C52" s="403"/>
      <c r="D52" s="282" t="s">
        <v>69</v>
      </c>
      <c r="E52" s="283" t="s">
        <v>438</v>
      </c>
      <c r="F52" s="284" t="s">
        <v>10</v>
      </c>
      <c r="G52" s="284" t="s">
        <v>69</v>
      </c>
      <c r="H52" s="284" t="s">
        <v>69</v>
      </c>
      <c r="I52" s="284" t="s">
        <v>69</v>
      </c>
      <c r="J52" s="282" t="s">
        <v>113</v>
      </c>
      <c r="K52" s="406"/>
      <c r="L52" s="403"/>
      <c r="M52" s="406"/>
      <c r="N52" s="423"/>
      <c r="O52" s="223"/>
      <c r="P52" s="423"/>
      <c r="Q52" s="459"/>
      <c r="R52" s="457"/>
    </row>
    <row r="53" spans="1:18" s="10" customFormat="1" ht="49.5" customHeight="1" x14ac:dyDescent="0.15">
      <c r="A53" s="425"/>
      <c r="B53" s="427"/>
      <c r="C53" s="403"/>
      <c r="D53" s="282" t="s">
        <v>69</v>
      </c>
      <c r="E53" s="283" t="s">
        <v>439</v>
      </c>
      <c r="F53" s="284" t="s">
        <v>10</v>
      </c>
      <c r="G53" s="284" t="s">
        <v>69</v>
      </c>
      <c r="H53" s="284" t="s">
        <v>69</v>
      </c>
      <c r="I53" s="284" t="s">
        <v>69</v>
      </c>
      <c r="J53" s="282" t="s">
        <v>113</v>
      </c>
      <c r="K53" s="406"/>
      <c r="L53" s="403"/>
      <c r="M53" s="406"/>
      <c r="N53" s="423"/>
      <c r="O53" s="223"/>
      <c r="P53" s="423"/>
      <c r="Q53" s="459"/>
      <c r="R53" s="457"/>
    </row>
    <row r="54" spans="1:18" s="10" customFormat="1" ht="39" customHeight="1" x14ac:dyDescent="0.15">
      <c r="A54" s="425"/>
      <c r="B54" s="422"/>
      <c r="C54" s="404"/>
      <c r="D54" s="282" t="s">
        <v>69</v>
      </c>
      <c r="E54" s="283" t="s">
        <v>317</v>
      </c>
      <c r="F54" s="284" t="s">
        <v>10</v>
      </c>
      <c r="G54" s="284" t="s">
        <v>69</v>
      </c>
      <c r="H54" s="284" t="s">
        <v>69</v>
      </c>
      <c r="I54" s="284" t="s">
        <v>69</v>
      </c>
      <c r="J54" s="282" t="s">
        <v>72</v>
      </c>
      <c r="K54" s="407"/>
      <c r="L54" s="404"/>
      <c r="M54" s="407"/>
      <c r="N54" s="423"/>
      <c r="O54" s="223"/>
      <c r="P54" s="423"/>
      <c r="Q54" s="459"/>
      <c r="R54" s="457"/>
    </row>
    <row r="55" spans="1:18" s="10" customFormat="1" ht="39" customHeight="1" x14ac:dyDescent="0.15">
      <c r="A55" s="425"/>
      <c r="B55" s="421" t="str">
        <f>'Admón. Riesgos'!D32</f>
        <v xml:space="preserve">Probabilidad que por la acción u omisión se omita, retarde, rehuse o deniegue un acto propio de sus funciones para favorecer, exigir, constreñir para recibir beneficio economico. </v>
      </c>
      <c r="C55" s="402" t="str">
        <f>'Admón. Riesgos'!O32</f>
        <v>ZONA DE RIESGO EXTREMA</v>
      </c>
      <c r="D55" s="282" t="s">
        <v>69</v>
      </c>
      <c r="E55" s="283" t="s">
        <v>437</v>
      </c>
      <c r="F55" s="284" t="s">
        <v>10</v>
      </c>
      <c r="G55" s="284" t="s">
        <v>69</v>
      </c>
      <c r="H55" s="284" t="s">
        <v>69</v>
      </c>
      <c r="I55" s="284" t="s">
        <v>69</v>
      </c>
      <c r="J55" s="282" t="s">
        <v>113</v>
      </c>
      <c r="K55" s="405">
        <v>4</v>
      </c>
      <c r="L55" s="402" t="str">
        <f>IF(K55=3,"MODERADO",IF(K55=4,"MAYOR",IF(K55=5,"CATASTROFICO","")))</f>
        <v>MAYOR</v>
      </c>
      <c r="M55" s="405">
        <v>3</v>
      </c>
      <c r="N55" s="402" t="str">
        <f>IF(M55=1,"RARA VEZ",IF(M55=2,"IMPROBABLE",IF(M55=3,"POSIBLE",IF(M55=4,"PROBABLE",IF(M55=5,"CASI SEGURO","")))))</f>
        <v>POSIBLE</v>
      </c>
      <c r="O55" s="223">
        <f t="shared" si="0"/>
        <v>12</v>
      </c>
      <c r="P55" s="402" t="s">
        <v>119</v>
      </c>
      <c r="Q55" s="411" t="str">
        <f t="shared" si="1"/>
        <v>Cambia la evaluación antes de controles</v>
      </c>
      <c r="R55" s="414" t="s">
        <v>126</v>
      </c>
    </row>
    <row r="56" spans="1:18" s="10" customFormat="1" ht="39" customHeight="1" x14ac:dyDescent="0.15">
      <c r="A56" s="425"/>
      <c r="B56" s="427"/>
      <c r="C56" s="403"/>
      <c r="D56" s="282" t="s">
        <v>69</v>
      </c>
      <c r="E56" s="283" t="s">
        <v>438</v>
      </c>
      <c r="F56" s="284" t="s">
        <v>10</v>
      </c>
      <c r="G56" s="284" t="s">
        <v>69</v>
      </c>
      <c r="H56" s="284" t="s">
        <v>69</v>
      </c>
      <c r="I56" s="284" t="s">
        <v>69</v>
      </c>
      <c r="J56" s="282" t="s">
        <v>113</v>
      </c>
      <c r="K56" s="406"/>
      <c r="L56" s="403"/>
      <c r="M56" s="406"/>
      <c r="N56" s="403"/>
      <c r="O56" s="223"/>
      <c r="P56" s="403"/>
      <c r="Q56" s="412"/>
      <c r="R56" s="415"/>
    </row>
    <row r="57" spans="1:18" s="10" customFormat="1" ht="39" customHeight="1" x14ac:dyDescent="0.15">
      <c r="A57" s="425"/>
      <c r="B57" s="427"/>
      <c r="C57" s="403"/>
      <c r="D57" s="282" t="s">
        <v>69</v>
      </c>
      <c r="E57" s="283" t="s">
        <v>439</v>
      </c>
      <c r="F57" s="284" t="s">
        <v>10</v>
      </c>
      <c r="G57" s="284" t="s">
        <v>69</v>
      </c>
      <c r="H57" s="284" t="s">
        <v>69</v>
      </c>
      <c r="I57" s="284" t="s">
        <v>69</v>
      </c>
      <c r="J57" s="282" t="s">
        <v>113</v>
      </c>
      <c r="K57" s="406"/>
      <c r="L57" s="403"/>
      <c r="M57" s="406"/>
      <c r="N57" s="403"/>
      <c r="O57" s="223"/>
      <c r="P57" s="403"/>
      <c r="Q57" s="412"/>
      <c r="R57" s="415"/>
    </row>
    <row r="58" spans="1:18" s="10" customFormat="1" ht="39" customHeight="1" x14ac:dyDescent="0.15">
      <c r="A58" s="426"/>
      <c r="B58" s="422"/>
      <c r="C58" s="404"/>
      <c r="D58" s="282" t="s">
        <v>69</v>
      </c>
      <c r="E58" s="283" t="s">
        <v>317</v>
      </c>
      <c r="F58" s="284" t="s">
        <v>10</v>
      </c>
      <c r="G58" s="284" t="s">
        <v>69</v>
      </c>
      <c r="H58" s="284" t="s">
        <v>69</v>
      </c>
      <c r="I58" s="284" t="s">
        <v>69</v>
      </c>
      <c r="J58" s="282" t="s">
        <v>72</v>
      </c>
      <c r="K58" s="407"/>
      <c r="L58" s="404"/>
      <c r="M58" s="407"/>
      <c r="N58" s="404"/>
      <c r="O58" s="223">
        <f t="shared" si="0"/>
        <v>0</v>
      </c>
      <c r="P58" s="404"/>
      <c r="Q58" s="413"/>
      <c r="R58" s="416"/>
    </row>
    <row r="59" spans="1:18" s="10" customFormat="1" ht="111" customHeight="1" x14ac:dyDescent="0.15">
      <c r="A59" s="195" t="str">
        <f>'Admón. Riesgos'!A33</f>
        <v>GESTIÓN DEL TALENTO HUMANO</v>
      </c>
      <c r="B59" s="231" t="str">
        <f>'Admón. Riesgos'!D33</f>
        <v>Información susceptible de manipulación o adulteración al momento de la vinculación del personal</v>
      </c>
      <c r="C59" s="219" t="str">
        <f>'Admón. Riesgos'!O33</f>
        <v>ZONA DE RIESGO EXTREMA</v>
      </c>
      <c r="D59" s="253" t="s">
        <v>69</v>
      </c>
      <c r="E59" s="272" t="s">
        <v>374</v>
      </c>
      <c r="F59" s="273" t="s">
        <v>10</v>
      </c>
      <c r="G59" s="253" t="s">
        <v>69</v>
      </c>
      <c r="H59" s="273" t="s">
        <v>69</v>
      </c>
      <c r="I59" s="273" t="s">
        <v>69</v>
      </c>
      <c r="J59" s="253" t="s">
        <v>113</v>
      </c>
      <c r="K59" s="226">
        <v>3</v>
      </c>
      <c r="L59" s="219" t="str">
        <f>IF(K59=3,"MODERADO",IF(K59=4,"MAYOR",IF(K59=5,"CATASTROFICO","")))</f>
        <v>MODERADO</v>
      </c>
      <c r="M59" s="226">
        <v>3</v>
      </c>
      <c r="N59" s="218" t="str">
        <f>IF(M59=1,"RARA VEZ",IF(M59=2,"IMPROBABLE",IF(M59=3,"POSIBLE",IF(M59=4,"PROBABLE",IF(M59=5,"CASI SEGURO","")))))</f>
        <v>POSIBLE</v>
      </c>
      <c r="O59" s="223">
        <f t="shared" si="0"/>
        <v>9</v>
      </c>
      <c r="P59" s="218" t="s">
        <v>119</v>
      </c>
      <c r="Q59" s="224" t="str">
        <f t="shared" si="1"/>
        <v>Cambia la evaluación antes de controles</v>
      </c>
      <c r="R59" s="225" t="s">
        <v>126</v>
      </c>
    </row>
    <row r="60" spans="1:18" s="10" customFormat="1" ht="68.25" customHeight="1" x14ac:dyDescent="0.15">
      <c r="A60" s="418" t="str">
        <f>'Admón. Riesgos'!A34</f>
        <v>CULTURA AMBIENTAL</v>
      </c>
      <c r="B60" s="417" t="str">
        <f>'Admón. Riesgos'!D34</f>
        <v xml:space="preserve">Usufructo para beneficio personal  con la utilización de bienes del estado y la no realización de eventos institucionales  </v>
      </c>
      <c r="C60" s="402" t="str">
        <f>'Admón. Riesgos'!O34</f>
        <v>ZONA DE RIESGO EXTREMA</v>
      </c>
      <c r="D60" s="253" t="s">
        <v>69</v>
      </c>
      <c r="E60" s="259" t="s">
        <v>368</v>
      </c>
      <c r="F60" s="255" t="s">
        <v>10</v>
      </c>
      <c r="G60" s="255" t="s">
        <v>69</v>
      </c>
      <c r="H60" s="255" t="s">
        <v>69</v>
      </c>
      <c r="I60" s="255" t="s">
        <v>69</v>
      </c>
      <c r="J60" s="256" t="s">
        <v>113</v>
      </c>
      <c r="K60" s="405">
        <v>3</v>
      </c>
      <c r="L60" s="402" t="str">
        <f>IF(K60=3,"MODERADO",IF(K60=4,"MAYOR",IF(K60=5,"CATASTROFICO","")))</f>
        <v>MODERADO</v>
      </c>
      <c r="M60" s="405">
        <v>3</v>
      </c>
      <c r="N60" s="402" t="str">
        <f>IF(M60=1,"RARA VEZ",IF(M60=2,"IMPROBABLE",IF(M60=3,"POSIBLE",IF(M60=4,"PROBABLE",IF(M60=5,"CASI SEGURO","")))))</f>
        <v>POSIBLE</v>
      </c>
      <c r="O60" s="223">
        <f t="shared" si="0"/>
        <v>9</v>
      </c>
      <c r="P60" s="402" t="s">
        <v>119</v>
      </c>
      <c r="Q60" s="411" t="str">
        <f t="shared" si="1"/>
        <v>Cambia la evaluación antes de controles</v>
      </c>
      <c r="R60" s="414" t="s">
        <v>126</v>
      </c>
    </row>
    <row r="61" spans="1:18" s="10" customFormat="1" ht="68.25" customHeight="1" x14ac:dyDescent="0.15">
      <c r="A61" s="419"/>
      <c r="B61" s="417"/>
      <c r="C61" s="403"/>
      <c r="D61" s="253" t="s">
        <v>69</v>
      </c>
      <c r="E61" s="259" t="s">
        <v>329</v>
      </c>
      <c r="F61" s="255" t="s">
        <v>10</v>
      </c>
      <c r="G61" s="255" t="s">
        <v>69</v>
      </c>
      <c r="H61" s="255" t="s">
        <v>69</v>
      </c>
      <c r="I61" s="255" t="s">
        <v>69</v>
      </c>
      <c r="J61" s="256" t="s">
        <v>113</v>
      </c>
      <c r="K61" s="406"/>
      <c r="L61" s="403"/>
      <c r="M61" s="406"/>
      <c r="N61" s="403"/>
      <c r="O61" s="223"/>
      <c r="P61" s="403"/>
      <c r="Q61" s="412"/>
      <c r="R61" s="415"/>
    </row>
    <row r="62" spans="1:18" s="10" customFormat="1" ht="68.25" customHeight="1" x14ac:dyDescent="0.15">
      <c r="A62" s="420"/>
      <c r="B62" s="417"/>
      <c r="C62" s="404"/>
      <c r="D62" s="253" t="s">
        <v>69</v>
      </c>
      <c r="E62" s="259" t="s">
        <v>330</v>
      </c>
      <c r="F62" s="255" t="s">
        <v>10</v>
      </c>
      <c r="G62" s="255" t="s">
        <v>69</v>
      </c>
      <c r="H62" s="255" t="s">
        <v>69</v>
      </c>
      <c r="I62" s="255" t="s">
        <v>69</v>
      </c>
      <c r="J62" s="256" t="s">
        <v>113</v>
      </c>
      <c r="K62" s="407"/>
      <c r="L62" s="404"/>
      <c r="M62" s="407"/>
      <c r="N62" s="404"/>
      <c r="O62" s="223"/>
      <c r="P62" s="404"/>
      <c r="Q62" s="413"/>
      <c r="R62" s="416"/>
    </row>
    <row r="63" spans="1:18" s="10" customFormat="1" ht="30" x14ac:dyDescent="0.15">
      <c r="A63" s="418" t="str">
        <f>'Admón. Riesgos'!A35</f>
        <v>RELACIONES CON PARTES INTERESADAS</v>
      </c>
      <c r="B63" s="417" t="str">
        <f>'Admón. Riesgos'!D35</f>
        <v>Cohecho
Concusión
Prevaricato</v>
      </c>
      <c r="C63" s="402" t="str">
        <f>'Admón. Riesgos'!O35</f>
        <v>ZONA DE RIESGO EXTREMA</v>
      </c>
      <c r="D63" s="253" t="s">
        <v>69</v>
      </c>
      <c r="E63" s="259" t="s">
        <v>347</v>
      </c>
      <c r="F63" s="255" t="s">
        <v>10</v>
      </c>
      <c r="G63" s="255" t="s">
        <v>69</v>
      </c>
      <c r="H63" s="255" t="s">
        <v>69</v>
      </c>
      <c r="I63" s="255" t="s">
        <v>69</v>
      </c>
      <c r="J63" s="256" t="s">
        <v>72</v>
      </c>
      <c r="K63" s="405">
        <v>4</v>
      </c>
      <c r="L63" s="402" t="str">
        <f>IF(K63=3,"MODERADO",IF(K63=4,"MAYOR",IF(K63=5,"CATASTROFICO","")))</f>
        <v>MAYOR</v>
      </c>
      <c r="M63" s="405">
        <v>3</v>
      </c>
      <c r="N63" s="402" t="str">
        <f>IF(M63=1,"RARA VEZ",IF(M63=2,"IMPROBABLE",IF(M63=3,"POSIBLE",IF(M63=4,"PROBABLE",IF(M63=5,"CASI SEGURO","")))))</f>
        <v>POSIBLE</v>
      </c>
      <c r="O63" s="223">
        <f t="shared" si="0"/>
        <v>12</v>
      </c>
      <c r="P63" s="402" t="s">
        <v>118</v>
      </c>
      <c r="Q63" s="411" t="str">
        <f t="shared" si="1"/>
        <v>Cambia la evaluación antes de controles</v>
      </c>
      <c r="R63" s="414" t="s">
        <v>125</v>
      </c>
    </row>
    <row r="64" spans="1:18" s="10" customFormat="1" ht="30" x14ac:dyDescent="0.15">
      <c r="A64" s="419"/>
      <c r="B64" s="417"/>
      <c r="C64" s="404"/>
      <c r="D64" s="253" t="s">
        <v>69</v>
      </c>
      <c r="E64" s="259" t="s">
        <v>348</v>
      </c>
      <c r="F64" s="255" t="s">
        <v>10</v>
      </c>
      <c r="G64" s="255" t="s">
        <v>69</v>
      </c>
      <c r="H64" s="255" t="s">
        <v>69</v>
      </c>
      <c r="I64" s="255" t="s">
        <v>69</v>
      </c>
      <c r="J64" s="256" t="s">
        <v>75</v>
      </c>
      <c r="K64" s="407"/>
      <c r="L64" s="404"/>
      <c r="M64" s="407"/>
      <c r="N64" s="404"/>
      <c r="O64" s="223"/>
      <c r="P64" s="404"/>
      <c r="Q64" s="413"/>
      <c r="R64" s="416"/>
    </row>
    <row r="65" spans="1:18" s="10" customFormat="1" ht="15" x14ac:dyDescent="0.15">
      <c r="A65" s="419"/>
      <c r="B65" s="417" t="str">
        <f>'Admón. Riesgos'!D36</f>
        <v>Tráfico de influencias</v>
      </c>
      <c r="C65" s="402">
        <f>'Admón. Riesgos'!O38</f>
        <v>0</v>
      </c>
      <c r="D65" s="253" t="s">
        <v>69</v>
      </c>
      <c r="E65" s="259" t="s">
        <v>349</v>
      </c>
      <c r="F65" s="255" t="s">
        <v>10</v>
      </c>
      <c r="G65" s="255" t="s">
        <v>69</v>
      </c>
      <c r="H65" s="255" t="s">
        <v>69</v>
      </c>
      <c r="I65" s="255" t="s">
        <v>69</v>
      </c>
      <c r="J65" s="256" t="s">
        <v>113</v>
      </c>
      <c r="K65" s="405">
        <v>3</v>
      </c>
      <c r="L65" s="402" t="str">
        <f>IF(K65=3,"MODERADO",IF(K65=4,"MAYOR",IF(K65=5,"CATASTROFICO","")))</f>
        <v>MODERADO</v>
      </c>
      <c r="M65" s="405">
        <v>3</v>
      </c>
      <c r="N65" s="402" t="str">
        <f>IF(M65=1,"RARA VEZ",IF(M65=2,"IMPROBABLE",IF(M65=3,"POSIBLE",IF(M65=4,"PROBABLE",IF(M65=5,"CASI SEGURO","")))))</f>
        <v>POSIBLE</v>
      </c>
      <c r="O65" s="223">
        <f t="shared" si="0"/>
        <v>9</v>
      </c>
      <c r="P65" s="402" t="s">
        <v>119</v>
      </c>
      <c r="Q65" s="411" t="str">
        <f t="shared" si="1"/>
        <v>Cambia la evaluación antes de controles</v>
      </c>
      <c r="R65" s="414" t="s">
        <v>126</v>
      </c>
    </row>
    <row r="66" spans="1:18" s="10" customFormat="1" ht="30" x14ac:dyDescent="0.15">
      <c r="A66" s="420"/>
      <c r="B66" s="417"/>
      <c r="C66" s="404"/>
      <c r="D66" s="253" t="s">
        <v>69</v>
      </c>
      <c r="E66" s="259" t="s">
        <v>350</v>
      </c>
      <c r="F66" s="255" t="s">
        <v>10</v>
      </c>
      <c r="G66" s="255" t="s">
        <v>69</v>
      </c>
      <c r="H66" s="255" t="s">
        <v>69</v>
      </c>
      <c r="I66" s="255" t="s">
        <v>69</v>
      </c>
      <c r="J66" s="256" t="s">
        <v>75</v>
      </c>
      <c r="K66" s="407"/>
      <c r="L66" s="404"/>
      <c r="M66" s="407"/>
      <c r="N66" s="404"/>
      <c r="O66" s="223"/>
      <c r="P66" s="404"/>
      <c r="Q66" s="413"/>
      <c r="R66" s="416"/>
    </row>
    <row r="67" spans="1:18" s="10" customFormat="1" ht="21" hidden="1" customHeight="1" x14ac:dyDescent="0.15">
      <c r="A67" s="236"/>
      <c r="B67" s="417">
        <f>'Admón. Riesgos'!D39</f>
        <v>0</v>
      </c>
      <c r="C67" s="402">
        <f>'Admón. Riesgos'!O39</f>
        <v>0</v>
      </c>
      <c r="D67" s="221"/>
      <c r="E67" s="220"/>
      <c r="F67" s="223"/>
      <c r="G67" s="223"/>
      <c r="H67" s="223"/>
      <c r="I67" s="223"/>
      <c r="J67" s="223"/>
      <c r="K67" s="405"/>
      <c r="L67" s="402" t="str">
        <f>IF(K67=3,"MODERADO",IF(K67=4,"MAYOR",IF(K67=5,"CATASTROFICO","")))</f>
        <v/>
      </c>
      <c r="M67" s="405"/>
      <c r="N67" s="402" t="str">
        <f>IF(M67=1,"RARA VEZ",IF(M67=2,"IMPROBABLE",IF(M67=3,"POSIBLE",IF(M67=4,"PROBABLE",IF(M67=5,"CASI SEGURO","")))))</f>
        <v/>
      </c>
      <c r="O67" s="223">
        <f t="shared" si="0"/>
        <v>0</v>
      </c>
      <c r="P67" s="402"/>
      <c r="Q67" s="411" t="str">
        <f t="shared" si="1"/>
        <v>Se mantiene en la zona de riesgo</v>
      </c>
      <c r="R67" s="414"/>
    </row>
    <row r="68" spans="1:18" s="10" customFormat="1" ht="21" hidden="1" customHeight="1" x14ac:dyDescent="0.15">
      <c r="A68" s="236"/>
      <c r="B68" s="417"/>
      <c r="C68" s="404"/>
      <c r="D68" s="221"/>
      <c r="E68" s="220"/>
      <c r="F68" s="223"/>
      <c r="G68" s="223"/>
      <c r="H68" s="223"/>
      <c r="I68" s="223"/>
      <c r="J68" s="223"/>
      <c r="K68" s="407"/>
      <c r="L68" s="404"/>
      <c r="M68" s="407"/>
      <c r="N68" s="404"/>
      <c r="O68" s="223"/>
      <c r="P68" s="404"/>
      <c r="Q68" s="413"/>
      <c r="R68" s="416"/>
    </row>
    <row r="69" spans="1:18" s="10" customFormat="1" ht="21" hidden="1" customHeight="1" x14ac:dyDescent="0.15">
      <c r="A69" s="236"/>
      <c r="B69" s="460">
        <f>'Admón. Riesgos'!D40</f>
        <v>0</v>
      </c>
      <c r="C69" s="402">
        <f>'Admón. Riesgos'!O40</f>
        <v>0</v>
      </c>
      <c r="D69" s="221"/>
      <c r="E69" s="220"/>
      <c r="F69" s="223"/>
      <c r="G69" s="223"/>
      <c r="H69" s="223"/>
      <c r="I69" s="223"/>
      <c r="J69" s="223"/>
      <c r="K69" s="405"/>
      <c r="L69" s="402" t="str">
        <f>IF(K69=3,"MODERADO",IF(K69=4,"MAYOR",IF(K69=5,"CATASTROFICO","")))</f>
        <v/>
      </c>
      <c r="M69" s="405"/>
      <c r="N69" s="402" t="str">
        <f>IF(M69=1,"RARA VEZ",IF(M69=2,"IMPROBABLE",IF(M69=3,"POSIBLE",IF(M69=4,"PROBABLE",IF(M69=5,"CASI SEGURO","")))))</f>
        <v/>
      </c>
      <c r="O69" s="223">
        <f t="shared" si="0"/>
        <v>0</v>
      </c>
      <c r="P69" s="402"/>
      <c r="Q69" s="411" t="str">
        <f t="shared" si="1"/>
        <v>Se mantiene en la zona de riesgo</v>
      </c>
      <c r="R69" s="414"/>
    </row>
    <row r="70" spans="1:18" s="10" customFormat="1" ht="21" hidden="1" customHeight="1" x14ac:dyDescent="0.15">
      <c r="A70" s="236"/>
      <c r="B70" s="460"/>
      <c r="C70" s="404"/>
      <c r="D70" s="221"/>
      <c r="E70" s="220"/>
      <c r="F70" s="223"/>
      <c r="G70" s="223"/>
      <c r="H70" s="223"/>
      <c r="I70" s="223"/>
      <c r="J70" s="223"/>
      <c r="K70" s="407"/>
      <c r="L70" s="404"/>
      <c r="M70" s="407"/>
      <c r="N70" s="404"/>
      <c r="O70" s="223"/>
      <c r="P70" s="404"/>
      <c r="Q70" s="413"/>
      <c r="R70" s="416"/>
    </row>
    <row r="71" spans="1:18" s="10" customFormat="1" ht="21" hidden="1" customHeight="1" x14ac:dyDescent="0.15">
      <c r="A71" s="236"/>
      <c r="B71" s="460">
        <f>'Admón. Riesgos'!D41</f>
        <v>0</v>
      </c>
      <c r="C71" s="402">
        <f>'Admón. Riesgos'!O41</f>
        <v>0</v>
      </c>
      <c r="D71" s="221"/>
      <c r="E71" s="220"/>
      <c r="F71" s="223"/>
      <c r="G71" s="223"/>
      <c r="H71" s="223"/>
      <c r="I71" s="223"/>
      <c r="J71" s="223"/>
      <c r="K71" s="405"/>
      <c r="L71" s="402" t="str">
        <f>IF(K71=3,"MODERADO",IF(K71=4,"MAYOR",IF(K71=5,"CATASTROFICO","")))</f>
        <v/>
      </c>
      <c r="M71" s="405"/>
      <c r="N71" s="402" t="str">
        <f>IF(M71=1,"RARA VEZ",IF(M71=2,"IMPROBABLE",IF(M71=3,"POSIBLE",IF(M71=4,"PROBABLE",IF(M71=5,"CASI SEGURO","")))))</f>
        <v/>
      </c>
      <c r="O71" s="223">
        <f t="shared" si="0"/>
        <v>0</v>
      </c>
      <c r="P71" s="402"/>
      <c r="Q71" s="411" t="str">
        <f t="shared" si="1"/>
        <v>Se mantiene en la zona de riesgo</v>
      </c>
      <c r="R71" s="414"/>
    </row>
    <row r="72" spans="1:18" s="10" customFormat="1" ht="21" hidden="1" customHeight="1" x14ac:dyDescent="0.15">
      <c r="A72" s="236"/>
      <c r="B72" s="460"/>
      <c r="C72" s="404"/>
      <c r="D72" s="221"/>
      <c r="E72" s="220"/>
      <c r="F72" s="223"/>
      <c r="G72" s="223"/>
      <c r="H72" s="223"/>
      <c r="I72" s="223"/>
      <c r="J72" s="223"/>
      <c r="K72" s="407"/>
      <c r="L72" s="404"/>
      <c r="M72" s="407"/>
      <c r="N72" s="404"/>
      <c r="O72" s="223"/>
      <c r="P72" s="404"/>
      <c r="Q72" s="413"/>
      <c r="R72" s="416"/>
    </row>
    <row r="73" spans="1:18" s="10" customFormat="1" ht="21" hidden="1" customHeight="1" x14ac:dyDescent="0.15">
      <c r="A73" s="236"/>
      <c r="B73" s="230">
        <f>'Admón. Riesgos'!D42</f>
        <v>0</v>
      </c>
      <c r="C73" s="218">
        <f>'Admón. Riesgos'!O42</f>
        <v>0</v>
      </c>
      <c r="D73" s="221"/>
      <c r="E73" s="220"/>
      <c r="F73" s="223"/>
      <c r="G73" s="223"/>
      <c r="H73" s="223"/>
      <c r="I73" s="223"/>
      <c r="J73" s="223"/>
      <c r="K73" s="223"/>
      <c r="L73" s="218" t="str">
        <f>IF(K73=3,"MODERADO",IF(K73=4,"MAYOR",IF(K73=5,"CATASTROFICO","")))</f>
        <v/>
      </c>
      <c r="M73" s="223"/>
      <c r="N73" s="218" t="str">
        <f>IF(M73=1,"RARA VEZ",IF(M73=2,"IMPROBABLE",IF(M73=3,"POSIBLE",IF(M73=4,"PROBABLE",IF(M73=5,"CASI SEGURO","")))))</f>
        <v/>
      </c>
      <c r="O73" s="223">
        <f t="shared" si="0"/>
        <v>0</v>
      </c>
      <c r="P73" s="218"/>
      <c r="Q73" s="224" t="str">
        <f t="shared" si="1"/>
        <v>Se mantiene en la zona de riesgo</v>
      </c>
      <c r="R73" s="225"/>
    </row>
    <row r="74" spans="1:18" s="10" customFormat="1" ht="38.25" hidden="1" customHeight="1" x14ac:dyDescent="0.15">
      <c r="A74" s="195">
        <f>'Admón. Riesgos'!A43</f>
        <v>0</v>
      </c>
      <c r="B74" s="197">
        <f>'Admón. Riesgos'!D43</f>
        <v>0</v>
      </c>
      <c r="C74" s="25">
        <f>'Admón. Riesgos'!O43</f>
        <v>0</v>
      </c>
      <c r="D74" s="168"/>
      <c r="E74" s="113"/>
      <c r="F74" s="93"/>
      <c r="G74" s="93"/>
      <c r="H74" s="93"/>
      <c r="I74" s="7"/>
      <c r="J74" s="93"/>
      <c r="K74" s="166">
        <v>5</v>
      </c>
      <c r="L74" s="25" t="str">
        <f t="shared" ref="L74:L107" si="2">IF(K74=3,"MODERADO",IF(K74=4,"MAYOR",IF(K74=5,"CATASTROFICO","")))</f>
        <v>CATASTROFICO</v>
      </c>
      <c r="M74" s="166">
        <v>3</v>
      </c>
      <c r="N74" s="25" t="str">
        <f t="shared" ref="N74:N107" si="3">IF(M74=1,"RARA VEZ",IF(M74=2,"IMPROBABLE",IF(M74=3,"POSIBLE",IF(M74=4,"PROBABLE",IF(M74=5,"CASI SEGURO","")))))</f>
        <v>POSIBLE</v>
      </c>
      <c r="O74" s="7">
        <f t="shared" si="0"/>
        <v>15</v>
      </c>
      <c r="P74" s="25" t="s">
        <v>117</v>
      </c>
      <c r="Q74" s="169" t="str">
        <f t="shared" si="1"/>
        <v>Cambia la evaluación antes de controles</v>
      </c>
      <c r="R74" s="170"/>
    </row>
    <row r="75" spans="1:18" s="10" customFormat="1" ht="25.5" hidden="1" customHeight="1" x14ac:dyDescent="0.15">
      <c r="A75" s="195" t="str">
        <f>'Admón. Riesgos'!A44</f>
        <v>ELABORADO POR:</v>
      </c>
      <c r="B75" s="197">
        <f>'Admón. Riesgos'!D44</f>
        <v>0</v>
      </c>
      <c r="C75" s="25">
        <f>'Admón. Riesgos'!O44</f>
        <v>0</v>
      </c>
      <c r="D75" s="466"/>
      <c r="E75" s="113"/>
      <c r="F75" s="93"/>
      <c r="G75" s="93"/>
      <c r="H75" s="7"/>
      <c r="I75" s="7"/>
      <c r="J75" s="166"/>
      <c r="K75" s="166">
        <v>5</v>
      </c>
      <c r="L75" s="25" t="str">
        <f t="shared" si="2"/>
        <v>CATASTROFICO</v>
      </c>
      <c r="M75" s="166">
        <v>3</v>
      </c>
      <c r="N75" s="25" t="str">
        <f t="shared" si="3"/>
        <v>POSIBLE</v>
      </c>
      <c r="O75" s="7">
        <f t="shared" si="0"/>
        <v>15</v>
      </c>
      <c r="P75" s="25" t="s">
        <v>117</v>
      </c>
      <c r="Q75" s="169" t="str">
        <f t="shared" si="1"/>
        <v>Cambia la evaluación antes de controles</v>
      </c>
      <c r="R75" s="170"/>
    </row>
    <row r="76" spans="1:18" s="10" customFormat="1" ht="42" hidden="1" x14ac:dyDescent="0.15">
      <c r="A76" s="195" t="str">
        <f>'Admón. Riesgos'!A45</f>
        <v>REVISADO POR:</v>
      </c>
      <c r="B76" s="197">
        <f>'Admón. Riesgos'!D45</f>
        <v>0</v>
      </c>
      <c r="C76" s="25">
        <f>'Admón. Riesgos'!O45</f>
        <v>0</v>
      </c>
      <c r="D76" s="466"/>
      <c r="E76" s="113"/>
      <c r="F76" s="93"/>
      <c r="G76" s="93"/>
      <c r="H76" s="7"/>
      <c r="I76" s="7"/>
      <c r="J76" s="93"/>
      <c r="K76" s="166">
        <v>5</v>
      </c>
      <c r="L76" s="25" t="str">
        <f t="shared" si="2"/>
        <v>CATASTROFICO</v>
      </c>
      <c r="M76" s="166">
        <v>3</v>
      </c>
      <c r="N76" s="25" t="str">
        <f t="shared" si="3"/>
        <v>POSIBLE</v>
      </c>
      <c r="O76" s="7">
        <f t="shared" si="0"/>
        <v>15</v>
      </c>
      <c r="P76" s="25" t="s">
        <v>117</v>
      </c>
      <c r="Q76" s="169" t="str">
        <f t="shared" si="1"/>
        <v>Cambia la evaluación antes de controles</v>
      </c>
      <c r="R76" s="170"/>
    </row>
    <row r="77" spans="1:18" s="10" customFormat="1" ht="42" hidden="1" x14ac:dyDescent="0.15">
      <c r="A77" s="195" t="str">
        <f>'Admón. Riesgos'!A46</f>
        <v>APROBADO POR:</v>
      </c>
      <c r="B77" s="197">
        <f>'Admón. Riesgos'!D46</f>
        <v>0</v>
      </c>
      <c r="C77" s="25">
        <f>'Admón. Riesgos'!O46</f>
        <v>0</v>
      </c>
      <c r="D77" s="466"/>
      <c r="E77" s="113"/>
      <c r="F77" s="93"/>
      <c r="G77" s="93"/>
      <c r="H77" s="7"/>
      <c r="I77" s="7"/>
      <c r="J77" s="93"/>
      <c r="K77" s="166">
        <v>5</v>
      </c>
      <c r="L77" s="25" t="str">
        <f t="shared" si="2"/>
        <v>CATASTROFICO</v>
      </c>
      <c r="M77" s="166">
        <v>3</v>
      </c>
      <c r="N77" s="25" t="str">
        <f t="shared" si="3"/>
        <v>POSIBLE</v>
      </c>
      <c r="O77" s="7">
        <f t="shared" si="0"/>
        <v>15</v>
      </c>
      <c r="P77" s="25" t="s">
        <v>117</v>
      </c>
      <c r="Q77" s="169" t="str">
        <f t="shared" si="1"/>
        <v>Cambia la evaluación antes de controles</v>
      </c>
      <c r="R77" s="170"/>
    </row>
    <row r="78" spans="1:18" s="10" customFormat="1" ht="42" hidden="1" x14ac:dyDescent="0.15">
      <c r="A78" s="195">
        <f>'Admón. Riesgos'!A47</f>
        <v>0</v>
      </c>
      <c r="B78" s="197">
        <f>'Admón. Riesgos'!D47</f>
        <v>0</v>
      </c>
      <c r="C78" s="25">
        <f>'Admón. Riesgos'!O47</f>
        <v>0</v>
      </c>
      <c r="D78" s="466"/>
      <c r="E78" s="113"/>
      <c r="F78" s="93"/>
      <c r="G78" s="93"/>
      <c r="H78" s="7"/>
      <c r="I78" s="7"/>
      <c r="J78" s="93"/>
      <c r="K78" s="166">
        <v>5</v>
      </c>
      <c r="L78" s="25" t="str">
        <f t="shared" si="2"/>
        <v>CATASTROFICO</v>
      </c>
      <c r="M78" s="166">
        <v>3</v>
      </c>
      <c r="N78" s="25" t="str">
        <f t="shared" si="3"/>
        <v>POSIBLE</v>
      </c>
      <c r="O78" s="7">
        <f t="shared" si="0"/>
        <v>15</v>
      </c>
      <c r="P78" s="25" t="s">
        <v>117</v>
      </c>
      <c r="Q78" s="169" t="str">
        <f t="shared" si="1"/>
        <v>Cambia la evaluación antes de controles</v>
      </c>
      <c r="R78" s="170"/>
    </row>
    <row r="79" spans="1:18" s="10" customFormat="1" ht="12.75" hidden="1" customHeight="1" x14ac:dyDescent="0.15">
      <c r="A79" s="195">
        <f>'Admón. Riesgos'!A48</f>
        <v>0</v>
      </c>
      <c r="B79" s="197">
        <f>'Admón. Riesgos'!D48</f>
        <v>0</v>
      </c>
      <c r="C79" s="25">
        <f>'Admón. Riesgos'!O48</f>
        <v>0</v>
      </c>
      <c r="D79" s="466"/>
      <c r="E79" s="113"/>
      <c r="F79" s="93"/>
      <c r="G79" s="93"/>
      <c r="H79" s="7"/>
      <c r="I79" s="7"/>
      <c r="J79" s="93"/>
      <c r="K79" s="166">
        <v>5</v>
      </c>
      <c r="L79" s="25" t="str">
        <f t="shared" si="2"/>
        <v>CATASTROFICO</v>
      </c>
      <c r="M79" s="166">
        <v>3</v>
      </c>
      <c r="N79" s="25" t="str">
        <f t="shared" si="3"/>
        <v>POSIBLE</v>
      </c>
      <c r="O79" s="7">
        <f t="shared" si="0"/>
        <v>15</v>
      </c>
      <c r="P79" s="25" t="s">
        <v>117</v>
      </c>
      <c r="Q79" s="169" t="str">
        <f t="shared" si="1"/>
        <v>Cambia la evaluación antes de controles</v>
      </c>
      <c r="R79" s="170"/>
    </row>
    <row r="80" spans="1:18" s="10" customFormat="1" ht="42" hidden="1" x14ac:dyDescent="0.15">
      <c r="A80" s="195">
        <f>'Admón. Riesgos'!A49</f>
        <v>0</v>
      </c>
      <c r="B80" s="197">
        <f>'Admón. Riesgos'!D49</f>
        <v>0</v>
      </c>
      <c r="C80" s="25">
        <f>'Admón. Riesgos'!O49</f>
        <v>0</v>
      </c>
      <c r="D80" s="466"/>
      <c r="E80" s="113"/>
      <c r="F80" s="93"/>
      <c r="G80" s="93"/>
      <c r="H80" s="7"/>
      <c r="I80" s="7"/>
      <c r="J80" s="93"/>
      <c r="K80" s="166">
        <v>5</v>
      </c>
      <c r="L80" s="25" t="str">
        <f t="shared" si="2"/>
        <v>CATASTROFICO</v>
      </c>
      <c r="M80" s="166">
        <v>3</v>
      </c>
      <c r="N80" s="25" t="str">
        <f t="shared" si="3"/>
        <v>POSIBLE</v>
      </c>
      <c r="O80" s="7">
        <f t="shared" si="0"/>
        <v>15</v>
      </c>
      <c r="P80" s="25" t="s">
        <v>117</v>
      </c>
      <c r="Q80" s="169" t="str">
        <f t="shared" si="1"/>
        <v>Cambia la evaluación antes de controles</v>
      </c>
      <c r="R80" s="170"/>
    </row>
    <row r="81" spans="1:18" s="10" customFormat="1" ht="42" hidden="1" x14ac:dyDescent="0.15">
      <c r="A81" s="195">
        <f>'Admón. Riesgos'!A50</f>
        <v>0</v>
      </c>
      <c r="B81" s="197">
        <f>'Admón. Riesgos'!D50</f>
        <v>0</v>
      </c>
      <c r="C81" s="25">
        <f>'Admón. Riesgos'!O50</f>
        <v>0</v>
      </c>
      <c r="D81" s="466"/>
      <c r="E81" s="113"/>
      <c r="F81" s="93"/>
      <c r="G81" s="93"/>
      <c r="H81" s="7"/>
      <c r="I81" s="93"/>
      <c r="J81" s="93"/>
      <c r="K81" s="166">
        <v>5</v>
      </c>
      <c r="L81" s="25" t="str">
        <f t="shared" si="2"/>
        <v>CATASTROFICO</v>
      </c>
      <c r="M81" s="166">
        <v>3</v>
      </c>
      <c r="N81" s="25" t="str">
        <f t="shared" si="3"/>
        <v>POSIBLE</v>
      </c>
      <c r="O81" s="7">
        <f t="shared" si="0"/>
        <v>15</v>
      </c>
      <c r="P81" s="25" t="s">
        <v>117</v>
      </c>
      <c r="Q81" s="169" t="str">
        <f t="shared" si="1"/>
        <v>Cambia la evaluación antes de controles</v>
      </c>
      <c r="R81" s="170"/>
    </row>
    <row r="82" spans="1:18" s="10" customFormat="1" ht="42" hidden="1" x14ac:dyDescent="0.15">
      <c r="A82" s="195">
        <f>'Admón. Riesgos'!A51</f>
        <v>0</v>
      </c>
      <c r="B82" s="197">
        <f>'Admón. Riesgos'!D51</f>
        <v>0</v>
      </c>
      <c r="C82" s="25">
        <f>'Admón. Riesgos'!O51</f>
        <v>0</v>
      </c>
      <c r="D82" s="466"/>
      <c r="E82" s="113"/>
      <c r="F82" s="93"/>
      <c r="G82" s="93"/>
      <c r="H82" s="7"/>
      <c r="I82" s="7"/>
      <c r="J82" s="93"/>
      <c r="K82" s="166">
        <v>5</v>
      </c>
      <c r="L82" s="25" t="str">
        <f t="shared" si="2"/>
        <v>CATASTROFICO</v>
      </c>
      <c r="M82" s="166">
        <v>3</v>
      </c>
      <c r="N82" s="25" t="str">
        <f t="shared" si="3"/>
        <v>POSIBLE</v>
      </c>
      <c r="O82" s="7">
        <f t="shared" si="0"/>
        <v>15</v>
      </c>
      <c r="P82" s="25" t="s">
        <v>117</v>
      </c>
      <c r="Q82" s="169" t="str">
        <f t="shared" si="1"/>
        <v>Cambia la evaluación antes de controles</v>
      </c>
      <c r="R82" s="170"/>
    </row>
    <row r="83" spans="1:18" s="10" customFormat="1" ht="12.75" hidden="1" customHeight="1" x14ac:dyDescent="0.15">
      <c r="A83" s="195">
        <f>'Admón. Riesgos'!A52</f>
        <v>0</v>
      </c>
      <c r="B83" s="197">
        <f>'Admón. Riesgos'!D52</f>
        <v>0</v>
      </c>
      <c r="C83" s="25">
        <f>'Admón. Riesgos'!O52</f>
        <v>0</v>
      </c>
      <c r="D83" s="466"/>
      <c r="E83" s="113"/>
      <c r="F83" s="93"/>
      <c r="G83" s="93"/>
      <c r="H83" s="93"/>
      <c r="I83" s="93"/>
      <c r="J83" s="93"/>
      <c r="K83" s="166">
        <v>5</v>
      </c>
      <c r="L83" s="25" t="str">
        <f t="shared" si="2"/>
        <v>CATASTROFICO</v>
      </c>
      <c r="M83" s="166">
        <v>3</v>
      </c>
      <c r="N83" s="25" t="str">
        <f t="shared" si="3"/>
        <v>POSIBLE</v>
      </c>
      <c r="O83" s="7">
        <f t="shared" si="0"/>
        <v>15</v>
      </c>
      <c r="P83" s="25" t="s">
        <v>117</v>
      </c>
      <c r="Q83" s="169" t="str">
        <f t="shared" si="1"/>
        <v>Cambia la evaluación antes de controles</v>
      </c>
      <c r="R83" s="170"/>
    </row>
    <row r="84" spans="1:18" s="10" customFormat="1" ht="30" hidden="1" customHeight="1" x14ac:dyDescent="0.15">
      <c r="A84" s="195">
        <f>'Admón. Riesgos'!A53</f>
        <v>0</v>
      </c>
      <c r="B84" s="197">
        <f>'Admón. Riesgos'!D53</f>
        <v>0</v>
      </c>
      <c r="C84" s="25">
        <f>'Admón. Riesgos'!O53</f>
        <v>0</v>
      </c>
      <c r="D84" s="466"/>
      <c r="E84" s="113"/>
      <c r="F84" s="93"/>
      <c r="G84" s="93"/>
      <c r="H84" s="93"/>
      <c r="I84" s="93"/>
      <c r="J84" s="93"/>
      <c r="K84" s="166">
        <v>5</v>
      </c>
      <c r="L84" s="25" t="str">
        <f t="shared" si="2"/>
        <v>CATASTROFICO</v>
      </c>
      <c r="M84" s="166">
        <v>3</v>
      </c>
      <c r="N84" s="25" t="str">
        <f t="shared" si="3"/>
        <v>POSIBLE</v>
      </c>
      <c r="O84" s="7">
        <f t="shared" si="0"/>
        <v>15</v>
      </c>
      <c r="P84" s="25" t="s">
        <v>117</v>
      </c>
      <c r="Q84" s="169" t="str">
        <f t="shared" si="1"/>
        <v>Cambia la evaluación antes de controles</v>
      </c>
      <c r="R84" s="170"/>
    </row>
    <row r="85" spans="1:18" s="10" customFormat="1" ht="27" hidden="1" customHeight="1" x14ac:dyDescent="0.15">
      <c r="A85" s="195">
        <f>'Admón. Riesgos'!A54</f>
        <v>0</v>
      </c>
      <c r="B85" s="197">
        <f>'Admón. Riesgos'!D54</f>
        <v>0</v>
      </c>
      <c r="C85" s="25">
        <f>'Admón. Riesgos'!O54</f>
        <v>0</v>
      </c>
      <c r="D85" s="466"/>
      <c r="E85" s="113"/>
      <c r="F85" s="93"/>
      <c r="G85" s="93"/>
      <c r="H85" s="93"/>
      <c r="I85" s="93"/>
      <c r="J85" s="93"/>
      <c r="K85" s="166">
        <v>5</v>
      </c>
      <c r="L85" s="25" t="str">
        <f t="shared" si="2"/>
        <v>CATASTROFICO</v>
      </c>
      <c r="M85" s="166">
        <v>3</v>
      </c>
      <c r="N85" s="25" t="str">
        <f t="shared" si="3"/>
        <v>POSIBLE</v>
      </c>
      <c r="O85" s="7">
        <f t="shared" si="0"/>
        <v>15</v>
      </c>
      <c r="P85" s="25" t="s">
        <v>117</v>
      </c>
      <c r="Q85" s="169" t="str">
        <f t="shared" si="1"/>
        <v>Cambia la evaluación antes de controles</v>
      </c>
      <c r="R85" s="170"/>
    </row>
    <row r="86" spans="1:18" s="10" customFormat="1" ht="42" hidden="1" x14ac:dyDescent="0.15">
      <c r="A86" s="195">
        <f>'Admón. Riesgos'!A55</f>
        <v>0</v>
      </c>
      <c r="B86" s="197">
        <f>'Admón. Riesgos'!D55</f>
        <v>0</v>
      </c>
      <c r="C86" s="25">
        <f>'Admón. Riesgos'!O55</f>
        <v>0</v>
      </c>
      <c r="D86" s="466"/>
      <c r="E86" s="113"/>
      <c r="F86" s="93"/>
      <c r="G86" s="93"/>
      <c r="H86" s="93"/>
      <c r="I86" s="93"/>
      <c r="J86" s="93"/>
      <c r="K86" s="166">
        <v>5</v>
      </c>
      <c r="L86" s="25" t="str">
        <f t="shared" si="2"/>
        <v>CATASTROFICO</v>
      </c>
      <c r="M86" s="166">
        <v>3</v>
      </c>
      <c r="N86" s="25" t="str">
        <f t="shared" si="3"/>
        <v>POSIBLE</v>
      </c>
      <c r="O86" s="7">
        <f t="shared" si="0"/>
        <v>15</v>
      </c>
      <c r="P86" s="25" t="s">
        <v>117</v>
      </c>
      <c r="Q86" s="169" t="str">
        <f t="shared" si="1"/>
        <v>Cambia la evaluación antes de controles</v>
      </c>
      <c r="R86" s="170"/>
    </row>
    <row r="87" spans="1:18" s="10" customFormat="1" ht="35.25" hidden="1" customHeight="1" x14ac:dyDescent="0.15">
      <c r="A87" s="195">
        <f>'Admón. Riesgos'!A56</f>
        <v>0</v>
      </c>
      <c r="B87" s="197">
        <f>'Admón. Riesgos'!D56</f>
        <v>0</v>
      </c>
      <c r="C87" s="25">
        <f>'Admón. Riesgos'!O56</f>
        <v>0</v>
      </c>
      <c r="D87" s="466"/>
      <c r="E87" s="113"/>
      <c r="F87" s="93"/>
      <c r="G87" s="93"/>
      <c r="H87" s="93"/>
      <c r="I87" s="93"/>
      <c r="J87" s="93"/>
      <c r="K87" s="166">
        <v>5</v>
      </c>
      <c r="L87" s="25" t="str">
        <f t="shared" si="2"/>
        <v>CATASTROFICO</v>
      </c>
      <c r="M87" s="166">
        <v>3</v>
      </c>
      <c r="N87" s="25" t="str">
        <f t="shared" si="3"/>
        <v>POSIBLE</v>
      </c>
      <c r="O87" s="7">
        <f t="shared" si="0"/>
        <v>15</v>
      </c>
      <c r="P87" s="25" t="s">
        <v>117</v>
      </c>
      <c r="Q87" s="169" t="str">
        <f t="shared" si="1"/>
        <v>Cambia la evaluación antes de controles</v>
      </c>
      <c r="R87" s="170"/>
    </row>
    <row r="88" spans="1:18" s="10" customFormat="1" ht="32.25" hidden="1" customHeight="1" x14ac:dyDescent="0.15">
      <c r="A88" s="195">
        <f>'Admón. Riesgos'!A57</f>
        <v>0</v>
      </c>
      <c r="B88" s="197">
        <f>'Admón. Riesgos'!D57</f>
        <v>0</v>
      </c>
      <c r="C88" s="25">
        <f>'Admón. Riesgos'!O57</f>
        <v>0</v>
      </c>
      <c r="D88" s="466"/>
      <c r="E88" s="113"/>
      <c r="F88" s="93"/>
      <c r="G88" s="93"/>
      <c r="H88" s="93"/>
      <c r="I88" s="93"/>
      <c r="J88" s="93"/>
      <c r="K88" s="166">
        <v>5</v>
      </c>
      <c r="L88" s="25" t="str">
        <f t="shared" si="2"/>
        <v>CATASTROFICO</v>
      </c>
      <c r="M88" s="166">
        <v>3</v>
      </c>
      <c r="N88" s="25" t="str">
        <f t="shared" si="3"/>
        <v>POSIBLE</v>
      </c>
      <c r="O88" s="7">
        <f t="shared" si="0"/>
        <v>15</v>
      </c>
      <c r="P88" s="25" t="s">
        <v>117</v>
      </c>
      <c r="Q88" s="169" t="str">
        <f t="shared" si="1"/>
        <v>Cambia la evaluación antes de controles</v>
      </c>
      <c r="R88" s="170"/>
    </row>
    <row r="89" spans="1:18" s="10" customFormat="1" ht="32.25" hidden="1" customHeight="1" x14ac:dyDescent="0.15">
      <c r="A89" s="195">
        <f>'Admón. Riesgos'!A58</f>
        <v>0</v>
      </c>
      <c r="B89" s="197">
        <f>'Admón. Riesgos'!D58</f>
        <v>0</v>
      </c>
      <c r="C89" s="25">
        <f>'Admón. Riesgos'!O58</f>
        <v>0</v>
      </c>
      <c r="D89" s="466"/>
      <c r="E89" s="113"/>
      <c r="F89" s="93"/>
      <c r="G89" s="93"/>
      <c r="H89" s="93"/>
      <c r="I89" s="93"/>
      <c r="J89" s="93"/>
      <c r="K89" s="166">
        <v>5</v>
      </c>
      <c r="L89" s="25" t="str">
        <f t="shared" si="2"/>
        <v>CATASTROFICO</v>
      </c>
      <c r="M89" s="166">
        <v>3</v>
      </c>
      <c r="N89" s="25" t="str">
        <f t="shared" si="3"/>
        <v>POSIBLE</v>
      </c>
      <c r="O89" s="7">
        <f t="shared" si="0"/>
        <v>15</v>
      </c>
      <c r="P89" s="25" t="s">
        <v>117</v>
      </c>
      <c r="Q89" s="169" t="str">
        <f t="shared" si="1"/>
        <v>Cambia la evaluación antes de controles</v>
      </c>
      <c r="R89" s="170"/>
    </row>
    <row r="90" spans="1:18" s="10" customFormat="1" ht="12.75" hidden="1" customHeight="1" x14ac:dyDescent="0.15">
      <c r="A90" s="195">
        <f>'Admón. Riesgos'!A59</f>
        <v>0</v>
      </c>
      <c r="B90" s="197">
        <f>'Admón. Riesgos'!D59</f>
        <v>0</v>
      </c>
      <c r="C90" s="25">
        <f>'Admón. Riesgos'!O59</f>
        <v>0</v>
      </c>
      <c r="D90" s="466"/>
      <c r="E90" s="113"/>
      <c r="F90" s="93"/>
      <c r="G90" s="93"/>
      <c r="H90" s="93"/>
      <c r="I90" s="93"/>
      <c r="J90" s="93"/>
      <c r="K90" s="166">
        <v>5</v>
      </c>
      <c r="L90" s="25" t="str">
        <f t="shared" si="2"/>
        <v>CATASTROFICO</v>
      </c>
      <c r="M90" s="166">
        <v>3</v>
      </c>
      <c r="N90" s="25" t="str">
        <f t="shared" si="3"/>
        <v>POSIBLE</v>
      </c>
      <c r="O90" s="7">
        <f t="shared" si="0"/>
        <v>15</v>
      </c>
      <c r="P90" s="25" t="s">
        <v>117</v>
      </c>
      <c r="Q90" s="169" t="str">
        <f t="shared" si="1"/>
        <v>Cambia la evaluación antes de controles</v>
      </c>
      <c r="R90" s="170"/>
    </row>
    <row r="91" spans="1:18" s="10" customFormat="1" ht="42" hidden="1" x14ac:dyDescent="0.15">
      <c r="A91" s="195">
        <f>'Admón. Riesgos'!A60</f>
        <v>0</v>
      </c>
      <c r="B91" s="197">
        <f>'Admón. Riesgos'!D60</f>
        <v>0</v>
      </c>
      <c r="C91" s="25">
        <f>'Admón. Riesgos'!O60</f>
        <v>0</v>
      </c>
      <c r="D91" s="466"/>
      <c r="E91" s="113"/>
      <c r="F91" s="93"/>
      <c r="G91" s="93"/>
      <c r="H91" s="93"/>
      <c r="I91" s="93"/>
      <c r="J91" s="93"/>
      <c r="K91" s="166">
        <v>5</v>
      </c>
      <c r="L91" s="25" t="str">
        <f t="shared" si="2"/>
        <v>CATASTROFICO</v>
      </c>
      <c r="M91" s="166">
        <v>3</v>
      </c>
      <c r="N91" s="25" t="str">
        <f t="shared" si="3"/>
        <v>POSIBLE</v>
      </c>
      <c r="O91" s="7">
        <f t="shared" si="0"/>
        <v>15</v>
      </c>
      <c r="P91" s="25" t="s">
        <v>117</v>
      </c>
      <c r="Q91" s="169" t="str">
        <f t="shared" si="1"/>
        <v>Cambia la evaluación antes de controles</v>
      </c>
      <c r="R91" s="170"/>
    </row>
    <row r="92" spans="1:18" s="10" customFormat="1" ht="42" hidden="1" x14ac:dyDescent="0.15">
      <c r="A92" s="195">
        <f>'Admón. Riesgos'!A61</f>
        <v>0</v>
      </c>
      <c r="B92" s="197">
        <f>'Admón. Riesgos'!D61</f>
        <v>0</v>
      </c>
      <c r="C92" s="25">
        <f>'Admón. Riesgos'!O61</f>
        <v>0</v>
      </c>
      <c r="D92" s="466"/>
      <c r="E92" s="113"/>
      <c r="F92" s="93"/>
      <c r="G92" s="93"/>
      <c r="H92" s="93"/>
      <c r="I92" s="93"/>
      <c r="J92" s="93"/>
      <c r="K92" s="166">
        <v>5</v>
      </c>
      <c r="L92" s="25" t="str">
        <f t="shared" si="2"/>
        <v>CATASTROFICO</v>
      </c>
      <c r="M92" s="166">
        <v>3</v>
      </c>
      <c r="N92" s="25" t="str">
        <f t="shared" si="3"/>
        <v>POSIBLE</v>
      </c>
      <c r="O92" s="7">
        <f t="shared" si="0"/>
        <v>15</v>
      </c>
      <c r="P92" s="25" t="s">
        <v>117</v>
      </c>
      <c r="Q92" s="169" t="str">
        <f t="shared" si="1"/>
        <v>Cambia la evaluación antes de controles</v>
      </c>
      <c r="R92" s="170"/>
    </row>
    <row r="93" spans="1:18" s="10" customFormat="1" ht="42" hidden="1" x14ac:dyDescent="0.15">
      <c r="A93" s="195">
        <f>'Admón. Riesgos'!A62</f>
        <v>0</v>
      </c>
      <c r="B93" s="197">
        <f>'Admón. Riesgos'!D62</f>
        <v>0</v>
      </c>
      <c r="C93" s="25">
        <f>'Admón. Riesgos'!O62</f>
        <v>0</v>
      </c>
      <c r="D93" s="466"/>
      <c r="E93" s="113"/>
      <c r="F93" s="93"/>
      <c r="G93" s="93"/>
      <c r="H93" s="93"/>
      <c r="I93" s="93"/>
      <c r="J93" s="93"/>
      <c r="K93" s="166">
        <v>5</v>
      </c>
      <c r="L93" s="25" t="str">
        <f t="shared" si="2"/>
        <v>CATASTROFICO</v>
      </c>
      <c r="M93" s="166">
        <v>3</v>
      </c>
      <c r="N93" s="25" t="str">
        <f t="shared" si="3"/>
        <v>POSIBLE</v>
      </c>
      <c r="O93" s="7">
        <f t="shared" si="0"/>
        <v>15</v>
      </c>
      <c r="P93" s="25" t="s">
        <v>117</v>
      </c>
      <c r="Q93" s="169" t="str">
        <f t="shared" si="1"/>
        <v>Cambia la evaluación antes de controles</v>
      </c>
      <c r="R93" s="170"/>
    </row>
    <row r="94" spans="1:18" s="10" customFormat="1" ht="42" hidden="1" x14ac:dyDescent="0.15">
      <c r="A94" s="195">
        <f>'Admón. Riesgos'!A63</f>
        <v>0</v>
      </c>
      <c r="B94" s="197">
        <f>'Admón. Riesgos'!D63</f>
        <v>0</v>
      </c>
      <c r="C94" s="25">
        <f>'Admón. Riesgos'!O63</f>
        <v>0</v>
      </c>
      <c r="D94" s="466"/>
      <c r="E94" s="113"/>
      <c r="F94" s="93"/>
      <c r="G94" s="93"/>
      <c r="H94" s="93"/>
      <c r="I94" s="93"/>
      <c r="J94" s="93"/>
      <c r="K94" s="166">
        <v>5</v>
      </c>
      <c r="L94" s="25" t="str">
        <f t="shared" si="2"/>
        <v>CATASTROFICO</v>
      </c>
      <c r="M94" s="166">
        <v>3</v>
      </c>
      <c r="N94" s="25" t="str">
        <f t="shared" si="3"/>
        <v>POSIBLE</v>
      </c>
      <c r="O94" s="7">
        <f t="shared" si="0"/>
        <v>15</v>
      </c>
      <c r="P94" s="25" t="s">
        <v>117</v>
      </c>
      <c r="Q94" s="169" t="str">
        <f t="shared" si="1"/>
        <v>Cambia la evaluación antes de controles</v>
      </c>
      <c r="R94" s="170"/>
    </row>
    <row r="95" spans="1:18" s="10" customFormat="1" ht="42" hidden="1" x14ac:dyDescent="0.15">
      <c r="A95" s="195">
        <f>'Admón. Riesgos'!A64</f>
        <v>0</v>
      </c>
      <c r="B95" s="197">
        <f>'Admón. Riesgos'!D64</f>
        <v>0</v>
      </c>
      <c r="C95" s="25">
        <f>'Admón. Riesgos'!O64</f>
        <v>0</v>
      </c>
      <c r="D95" s="466"/>
      <c r="E95" s="113"/>
      <c r="F95" s="93"/>
      <c r="G95" s="93"/>
      <c r="H95" s="93"/>
      <c r="I95" s="93"/>
      <c r="J95" s="93"/>
      <c r="K95" s="166">
        <v>5</v>
      </c>
      <c r="L95" s="25" t="str">
        <f t="shared" si="2"/>
        <v>CATASTROFICO</v>
      </c>
      <c r="M95" s="166">
        <v>3</v>
      </c>
      <c r="N95" s="25" t="str">
        <f t="shared" si="3"/>
        <v>POSIBLE</v>
      </c>
      <c r="O95" s="7">
        <f t="shared" si="0"/>
        <v>15</v>
      </c>
      <c r="P95" s="25" t="s">
        <v>117</v>
      </c>
      <c r="Q95" s="169" t="str">
        <f t="shared" si="1"/>
        <v>Cambia la evaluación antes de controles</v>
      </c>
      <c r="R95" s="170"/>
    </row>
    <row r="96" spans="1:18" s="10" customFormat="1" ht="42" hidden="1" x14ac:dyDescent="0.15">
      <c r="A96" s="195">
        <f>'Admón. Riesgos'!A65</f>
        <v>0</v>
      </c>
      <c r="B96" s="197">
        <f>'Admón. Riesgos'!D65</f>
        <v>0</v>
      </c>
      <c r="C96" s="25">
        <f>'Admón. Riesgos'!O65</f>
        <v>0</v>
      </c>
      <c r="D96" s="466"/>
      <c r="E96" s="113"/>
      <c r="F96" s="93"/>
      <c r="G96" s="93"/>
      <c r="H96" s="93"/>
      <c r="I96" s="93"/>
      <c r="J96" s="93"/>
      <c r="K96" s="166">
        <v>5</v>
      </c>
      <c r="L96" s="25" t="str">
        <f t="shared" si="2"/>
        <v>CATASTROFICO</v>
      </c>
      <c r="M96" s="166">
        <v>3</v>
      </c>
      <c r="N96" s="25" t="str">
        <f t="shared" si="3"/>
        <v>POSIBLE</v>
      </c>
      <c r="O96" s="7">
        <f t="shared" si="0"/>
        <v>15</v>
      </c>
      <c r="P96" s="25" t="s">
        <v>117</v>
      </c>
      <c r="Q96" s="169" t="str">
        <f t="shared" si="1"/>
        <v>Cambia la evaluación antes de controles</v>
      </c>
      <c r="R96" s="170"/>
    </row>
    <row r="97" spans="1:18" s="10" customFormat="1" ht="42" hidden="1" x14ac:dyDescent="0.15">
      <c r="A97" s="195">
        <f>'Admón. Riesgos'!A66</f>
        <v>0</v>
      </c>
      <c r="B97" s="197">
        <f>'Admón. Riesgos'!D66</f>
        <v>0</v>
      </c>
      <c r="C97" s="25">
        <f>'Admón. Riesgos'!O66</f>
        <v>0</v>
      </c>
      <c r="D97" s="466"/>
      <c r="E97" s="113"/>
      <c r="F97" s="93"/>
      <c r="G97" s="93"/>
      <c r="H97" s="93"/>
      <c r="I97" s="93"/>
      <c r="J97" s="93"/>
      <c r="K97" s="166">
        <v>5</v>
      </c>
      <c r="L97" s="25" t="str">
        <f t="shared" si="2"/>
        <v>CATASTROFICO</v>
      </c>
      <c r="M97" s="166">
        <v>3</v>
      </c>
      <c r="N97" s="25" t="str">
        <f t="shared" si="3"/>
        <v>POSIBLE</v>
      </c>
      <c r="O97" s="7">
        <f t="shared" si="0"/>
        <v>15</v>
      </c>
      <c r="P97" s="25" t="s">
        <v>117</v>
      </c>
      <c r="Q97" s="169" t="str">
        <f t="shared" si="1"/>
        <v>Cambia la evaluación antes de controles</v>
      </c>
      <c r="R97" s="170"/>
    </row>
    <row r="98" spans="1:18" s="10" customFormat="1" ht="42" hidden="1" x14ac:dyDescent="0.15">
      <c r="A98" s="195">
        <f>'Admón. Riesgos'!A67</f>
        <v>0</v>
      </c>
      <c r="B98" s="197">
        <f>'Admón. Riesgos'!D67</f>
        <v>0</v>
      </c>
      <c r="C98" s="25">
        <f>'Admón. Riesgos'!O67</f>
        <v>0</v>
      </c>
      <c r="D98" s="466"/>
      <c r="E98" s="113"/>
      <c r="F98" s="93"/>
      <c r="G98" s="93"/>
      <c r="H98" s="93"/>
      <c r="I98" s="93"/>
      <c r="J98" s="93"/>
      <c r="K98" s="166">
        <v>5</v>
      </c>
      <c r="L98" s="25" t="str">
        <f t="shared" si="2"/>
        <v>CATASTROFICO</v>
      </c>
      <c r="M98" s="166">
        <v>3</v>
      </c>
      <c r="N98" s="25" t="str">
        <f t="shared" si="3"/>
        <v>POSIBLE</v>
      </c>
      <c r="O98" s="7">
        <f t="shared" si="0"/>
        <v>15</v>
      </c>
      <c r="P98" s="25" t="s">
        <v>117</v>
      </c>
      <c r="Q98" s="169" t="str">
        <f t="shared" si="1"/>
        <v>Cambia la evaluación antes de controles</v>
      </c>
      <c r="R98" s="170"/>
    </row>
    <row r="99" spans="1:18" s="10" customFormat="1" ht="42" hidden="1" x14ac:dyDescent="0.15">
      <c r="A99" s="195">
        <f>'Admón. Riesgos'!A68</f>
        <v>0</v>
      </c>
      <c r="B99" s="197">
        <f>'Admón. Riesgos'!D68</f>
        <v>0</v>
      </c>
      <c r="C99" s="25">
        <f>'Admón. Riesgos'!O68</f>
        <v>0</v>
      </c>
      <c r="D99" s="466"/>
      <c r="E99" s="113"/>
      <c r="F99" s="93"/>
      <c r="G99" s="93"/>
      <c r="H99" s="93"/>
      <c r="I99" s="93"/>
      <c r="J99" s="93"/>
      <c r="K99" s="166">
        <v>5</v>
      </c>
      <c r="L99" s="25" t="str">
        <f t="shared" si="2"/>
        <v>CATASTROFICO</v>
      </c>
      <c r="M99" s="166">
        <v>3</v>
      </c>
      <c r="N99" s="25" t="str">
        <f t="shared" si="3"/>
        <v>POSIBLE</v>
      </c>
      <c r="O99" s="7">
        <f t="shared" si="0"/>
        <v>15</v>
      </c>
      <c r="P99" s="25" t="s">
        <v>117</v>
      </c>
      <c r="Q99" s="169" t="str">
        <f t="shared" si="1"/>
        <v>Cambia la evaluación antes de controles</v>
      </c>
      <c r="R99" s="170"/>
    </row>
    <row r="100" spans="1:18" s="10" customFormat="1" ht="42" hidden="1" x14ac:dyDescent="0.15">
      <c r="A100" s="195">
        <f>'Admón. Riesgos'!A69</f>
        <v>0</v>
      </c>
      <c r="B100" s="197">
        <f>'Admón. Riesgos'!D69</f>
        <v>0</v>
      </c>
      <c r="C100" s="25">
        <f>'Admón. Riesgos'!O69</f>
        <v>0</v>
      </c>
      <c r="D100" s="466"/>
      <c r="E100" s="113"/>
      <c r="F100" s="93"/>
      <c r="G100" s="93"/>
      <c r="H100" s="93"/>
      <c r="I100" s="93"/>
      <c r="J100" s="93"/>
      <c r="K100" s="166">
        <v>5</v>
      </c>
      <c r="L100" s="25" t="str">
        <f t="shared" si="2"/>
        <v>CATASTROFICO</v>
      </c>
      <c r="M100" s="166">
        <v>3</v>
      </c>
      <c r="N100" s="25" t="str">
        <f t="shared" si="3"/>
        <v>POSIBLE</v>
      </c>
      <c r="O100" s="7">
        <f t="shared" si="0"/>
        <v>15</v>
      </c>
      <c r="P100" s="25" t="s">
        <v>117</v>
      </c>
      <c r="Q100" s="169" t="str">
        <f t="shared" si="1"/>
        <v>Cambia la evaluación antes de controles</v>
      </c>
      <c r="R100" s="170"/>
    </row>
    <row r="101" spans="1:18" s="10" customFormat="1" ht="42" hidden="1" x14ac:dyDescent="0.15">
      <c r="A101" s="195">
        <f>'Admón. Riesgos'!A70</f>
        <v>0</v>
      </c>
      <c r="B101" s="197">
        <f>'Admón. Riesgos'!D70</f>
        <v>0</v>
      </c>
      <c r="C101" s="25">
        <f>'Admón. Riesgos'!O70</f>
        <v>0</v>
      </c>
      <c r="D101" s="466"/>
      <c r="E101" s="113"/>
      <c r="F101" s="93"/>
      <c r="G101" s="93"/>
      <c r="H101" s="93"/>
      <c r="I101" s="93"/>
      <c r="J101" s="93"/>
      <c r="K101" s="166">
        <v>5</v>
      </c>
      <c r="L101" s="25" t="str">
        <f t="shared" si="2"/>
        <v>CATASTROFICO</v>
      </c>
      <c r="M101" s="166">
        <v>3</v>
      </c>
      <c r="N101" s="25" t="str">
        <f t="shared" si="3"/>
        <v>POSIBLE</v>
      </c>
      <c r="O101" s="7">
        <f t="shared" si="0"/>
        <v>15</v>
      </c>
      <c r="P101" s="25" t="s">
        <v>117</v>
      </c>
      <c r="Q101" s="169" t="str">
        <f t="shared" si="1"/>
        <v>Cambia la evaluación antes de controles</v>
      </c>
      <c r="R101" s="170"/>
    </row>
    <row r="102" spans="1:18" s="10" customFormat="1" ht="42" hidden="1" x14ac:dyDescent="0.15">
      <c r="A102" s="195">
        <f>'Admón. Riesgos'!A71</f>
        <v>0</v>
      </c>
      <c r="B102" s="197">
        <f>'Admón. Riesgos'!D71</f>
        <v>0</v>
      </c>
      <c r="C102" s="25">
        <f>'Admón. Riesgos'!O71</f>
        <v>0</v>
      </c>
      <c r="D102" s="466"/>
      <c r="E102" s="113"/>
      <c r="F102" s="93"/>
      <c r="G102" s="93"/>
      <c r="H102" s="93"/>
      <c r="I102" s="93"/>
      <c r="J102" s="93"/>
      <c r="K102" s="166">
        <v>5</v>
      </c>
      <c r="L102" s="25" t="str">
        <f t="shared" si="2"/>
        <v>CATASTROFICO</v>
      </c>
      <c r="M102" s="166">
        <v>3</v>
      </c>
      <c r="N102" s="25" t="str">
        <f t="shared" si="3"/>
        <v>POSIBLE</v>
      </c>
      <c r="O102" s="7">
        <f t="shared" si="0"/>
        <v>15</v>
      </c>
      <c r="P102" s="25" t="s">
        <v>117</v>
      </c>
      <c r="Q102" s="169" t="str">
        <f t="shared" si="1"/>
        <v>Cambia la evaluación antes de controles</v>
      </c>
      <c r="R102" s="170"/>
    </row>
    <row r="103" spans="1:18" s="10" customFormat="1" ht="42" hidden="1" x14ac:dyDescent="0.15">
      <c r="A103" s="195">
        <f>'Admón. Riesgos'!A72</f>
        <v>0</v>
      </c>
      <c r="B103" s="197">
        <f>'Admón. Riesgos'!D72</f>
        <v>0</v>
      </c>
      <c r="C103" s="25">
        <f>'Admón. Riesgos'!O72</f>
        <v>0</v>
      </c>
      <c r="D103" s="466"/>
      <c r="E103" s="113"/>
      <c r="F103" s="93"/>
      <c r="G103" s="93"/>
      <c r="H103" s="93"/>
      <c r="I103" s="93"/>
      <c r="J103" s="93"/>
      <c r="K103" s="166">
        <v>5</v>
      </c>
      <c r="L103" s="25" t="str">
        <f t="shared" si="2"/>
        <v>CATASTROFICO</v>
      </c>
      <c r="M103" s="166">
        <v>3</v>
      </c>
      <c r="N103" s="25" t="str">
        <f t="shared" si="3"/>
        <v>POSIBLE</v>
      </c>
      <c r="O103" s="7">
        <f t="shared" si="0"/>
        <v>15</v>
      </c>
      <c r="P103" s="25" t="s">
        <v>117</v>
      </c>
      <c r="Q103" s="169" t="str">
        <f t="shared" si="1"/>
        <v>Cambia la evaluación antes de controles</v>
      </c>
      <c r="R103" s="170"/>
    </row>
    <row r="104" spans="1:18" s="10" customFormat="1" ht="42" hidden="1" x14ac:dyDescent="0.15">
      <c r="A104" s="195">
        <f>'Admón. Riesgos'!A73</f>
        <v>0</v>
      </c>
      <c r="B104" s="197">
        <f>'Admón. Riesgos'!D73</f>
        <v>0</v>
      </c>
      <c r="C104" s="25">
        <f>'Admón. Riesgos'!O73</f>
        <v>0</v>
      </c>
      <c r="D104" s="466"/>
      <c r="E104" s="113"/>
      <c r="F104" s="93"/>
      <c r="G104" s="93"/>
      <c r="H104" s="93"/>
      <c r="I104" s="93"/>
      <c r="J104" s="93"/>
      <c r="K104" s="166">
        <v>5</v>
      </c>
      <c r="L104" s="25" t="str">
        <f t="shared" si="2"/>
        <v>CATASTROFICO</v>
      </c>
      <c r="M104" s="166">
        <v>3</v>
      </c>
      <c r="N104" s="25" t="str">
        <f t="shared" si="3"/>
        <v>POSIBLE</v>
      </c>
      <c r="O104" s="7">
        <f t="shared" si="0"/>
        <v>15</v>
      </c>
      <c r="P104" s="25" t="s">
        <v>117</v>
      </c>
      <c r="Q104" s="169" t="str">
        <f t="shared" si="1"/>
        <v>Cambia la evaluación antes de controles</v>
      </c>
      <c r="R104" s="170"/>
    </row>
    <row r="105" spans="1:18" s="10" customFormat="1" ht="42" hidden="1" x14ac:dyDescent="0.15">
      <c r="A105" s="195">
        <f>'Admón. Riesgos'!A74</f>
        <v>0</v>
      </c>
      <c r="B105" s="197">
        <f>'Admón. Riesgos'!D74</f>
        <v>0</v>
      </c>
      <c r="C105" s="25">
        <f>'Admón. Riesgos'!O74</f>
        <v>0</v>
      </c>
      <c r="D105" s="466"/>
      <c r="E105" s="113"/>
      <c r="F105" s="93"/>
      <c r="G105" s="93"/>
      <c r="H105" s="93"/>
      <c r="I105" s="93"/>
      <c r="J105" s="93"/>
      <c r="K105" s="166">
        <v>5</v>
      </c>
      <c r="L105" s="25" t="str">
        <f t="shared" si="2"/>
        <v>CATASTROFICO</v>
      </c>
      <c r="M105" s="166">
        <v>3</v>
      </c>
      <c r="N105" s="25" t="str">
        <f t="shared" si="3"/>
        <v>POSIBLE</v>
      </c>
      <c r="O105" s="7">
        <f t="shared" si="0"/>
        <v>15</v>
      </c>
      <c r="P105" s="25" t="s">
        <v>117</v>
      </c>
      <c r="Q105" s="169" t="str">
        <f t="shared" si="1"/>
        <v>Cambia la evaluación antes de controles</v>
      </c>
      <c r="R105" s="170"/>
    </row>
    <row r="106" spans="1:18" s="10" customFormat="1" ht="42" hidden="1" x14ac:dyDescent="0.15">
      <c r="A106" s="195">
        <f>'Admón. Riesgos'!A75</f>
        <v>0</v>
      </c>
      <c r="B106" s="197">
        <f>'Admón. Riesgos'!D75</f>
        <v>0</v>
      </c>
      <c r="C106" s="25">
        <f>'Admón. Riesgos'!O75</f>
        <v>0</v>
      </c>
      <c r="D106" s="466"/>
      <c r="E106" s="113"/>
      <c r="F106" s="93"/>
      <c r="G106" s="93"/>
      <c r="H106" s="93"/>
      <c r="I106" s="93"/>
      <c r="J106" s="93"/>
      <c r="K106" s="166">
        <v>5</v>
      </c>
      <c r="L106" s="25" t="str">
        <f t="shared" si="2"/>
        <v>CATASTROFICO</v>
      </c>
      <c r="M106" s="166">
        <v>3</v>
      </c>
      <c r="N106" s="25" t="str">
        <f t="shared" si="3"/>
        <v>POSIBLE</v>
      </c>
      <c r="O106" s="7">
        <f t="shared" si="0"/>
        <v>15</v>
      </c>
      <c r="P106" s="25" t="s">
        <v>117</v>
      </c>
      <c r="Q106" s="169" t="str">
        <f t="shared" si="1"/>
        <v>Cambia la evaluación antes de controles</v>
      </c>
      <c r="R106" s="170"/>
    </row>
    <row r="107" spans="1:18" s="10" customFormat="1" ht="42" hidden="1" x14ac:dyDescent="0.15">
      <c r="A107" s="195">
        <f>'Admón. Riesgos'!A76</f>
        <v>0</v>
      </c>
      <c r="B107" s="197">
        <f>'Admón. Riesgos'!D76</f>
        <v>0</v>
      </c>
      <c r="C107" s="25">
        <f>'Admón. Riesgos'!O76</f>
        <v>0</v>
      </c>
      <c r="D107" s="466"/>
      <c r="E107" s="113"/>
      <c r="F107" s="93"/>
      <c r="G107" s="93"/>
      <c r="H107" s="93"/>
      <c r="I107" s="93"/>
      <c r="J107" s="93"/>
      <c r="K107" s="166">
        <v>5</v>
      </c>
      <c r="L107" s="25" t="str">
        <f t="shared" si="2"/>
        <v>CATASTROFICO</v>
      </c>
      <c r="M107" s="166">
        <v>3</v>
      </c>
      <c r="N107" s="25" t="str">
        <f t="shared" si="3"/>
        <v>POSIBLE</v>
      </c>
      <c r="O107" s="7">
        <f t="shared" si="0"/>
        <v>15</v>
      </c>
      <c r="P107" s="25" t="s">
        <v>117</v>
      </c>
      <c r="Q107" s="169" t="str">
        <f t="shared" si="1"/>
        <v>Cambia la evaluación antes de controles</v>
      </c>
      <c r="R107" s="170"/>
    </row>
    <row r="108" spans="1:18" s="10" customFormat="1" ht="42" hidden="1" x14ac:dyDescent="0.15">
      <c r="A108" s="195">
        <f>'Admón. Riesgos'!A77</f>
        <v>0</v>
      </c>
      <c r="B108" s="197">
        <f>'Admón. Riesgos'!D77</f>
        <v>0</v>
      </c>
      <c r="C108" s="25">
        <f>'Admón. Riesgos'!O77</f>
        <v>0</v>
      </c>
      <c r="D108" s="466"/>
      <c r="E108" s="113"/>
      <c r="F108" s="93"/>
      <c r="G108" s="93"/>
      <c r="H108" s="93"/>
      <c r="I108" s="93"/>
      <c r="J108" s="93"/>
      <c r="K108" s="166">
        <v>5</v>
      </c>
      <c r="L108" s="25" t="str">
        <f t="shared" ref="L108:L126" si="4">IF(K108=3,"MODERADO",IF(K108=4,"MAYOR",IF(K108=5,"CATASTROFICO","")))</f>
        <v>CATASTROFICO</v>
      </c>
      <c r="M108" s="166">
        <v>3</v>
      </c>
      <c r="N108" s="25" t="str">
        <f t="shared" ref="N108:N126" si="5">IF(M108=1,"RARA VEZ",IF(M108=2,"IMPROBABLE",IF(M108=3,"POSIBLE",IF(M108=4,"PROBABLE",IF(M108=5,"CASI SEGURO","")))))</f>
        <v>POSIBLE</v>
      </c>
      <c r="O108" s="7">
        <f t="shared" ref="O108:O126" si="6">K108*M108</f>
        <v>15</v>
      </c>
      <c r="P108" s="25" t="s">
        <v>117</v>
      </c>
      <c r="Q108" s="169" t="str">
        <f t="shared" ref="Q108:Q126" si="7">IF(P108=C108,"Se mantiene en la zona de riesgo",IF(AND(P108="*",C108="·"),"·","Cambia la evaluación antes de controles"))</f>
        <v>Cambia la evaluación antes de controles</v>
      </c>
      <c r="R108" s="170"/>
    </row>
    <row r="109" spans="1:18" s="10" customFormat="1" ht="42" hidden="1" x14ac:dyDescent="0.15">
      <c r="A109" s="195">
        <f>'Admón. Riesgos'!A78</f>
        <v>0</v>
      </c>
      <c r="B109" s="197">
        <f>'Admón. Riesgos'!D78</f>
        <v>0</v>
      </c>
      <c r="C109" s="25">
        <f>'Admón. Riesgos'!O78</f>
        <v>0</v>
      </c>
      <c r="D109" s="466"/>
      <c r="E109" s="113"/>
      <c r="F109" s="93"/>
      <c r="G109" s="93"/>
      <c r="H109" s="93"/>
      <c r="I109" s="93"/>
      <c r="J109" s="93"/>
      <c r="K109" s="166">
        <v>5</v>
      </c>
      <c r="L109" s="25" t="str">
        <f t="shared" si="4"/>
        <v>CATASTROFICO</v>
      </c>
      <c r="M109" s="166">
        <v>3</v>
      </c>
      <c r="N109" s="25" t="str">
        <f t="shared" si="5"/>
        <v>POSIBLE</v>
      </c>
      <c r="O109" s="7">
        <f t="shared" si="6"/>
        <v>15</v>
      </c>
      <c r="P109" s="25" t="s">
        <v>117</v>
      </c>
      <c r="Q109" s="169" t="str">
        <f t="shared" si="7"/>
        <v>Cambia la evaluación antes de controles</v>
      </c>
      <c r="R109" s="170"/>
    </row>
    <row r="110" spans="1:18" s="10" customFormat="1" ht="42" hidden="1" x14ac:dyDescent="0.15">
      <c r="A110" s="195">
        <f>'Admón. Riesgos'!A79</f>
        <v>0</v>
      </c>
      <c r="B110" s="197">
        <f>'Admón. Riesgos'!D79</f>
        <v>0</v>
      </c>
      <c r="C110" s="25">
        <f>'Admón. Riesgos'!O79</f>
        <v>0</v>
      </c>
      <c r="D110" s="466"/>
      <c r="E110" s="113"/>
      <c r="F110" s="93"/>
      <c r="G110" s="93"/>
      <c r="H110" s="93"/>
      <c r="I110" s="93"/>
      <c r="J110" s="93"/>
      <c r="K110" s="166">
        <v>5</v>
      </c>
      <c r="L110" s="25" t="str">
        <f t="shared" si="4"/>
        <v>CATASTROFICO</v>
      </c>
      <c r="M110" s="166">
        <v>3</v>
      </c>
      <c r="N110" s="25" t="str">
        <f t="shared" si="5"/>
        <v>POSIBLE</v>
      </c>
      <c r="O110" s="7">
        <f t="shared" si="6"/>
        <v>15</v>
      </c>
      <c r="P110" s="25" t="s">
        <v>117</v>
      </c>
      <c r="Q110" s="169" t="str">
        <f t="shared" si="7"/>
        <v>Cambia la evaluación antes de controles</v>
      </c>
      <c r="R110" s="170"/>
    </row>
    <row r="111" spans="1:18" s="10" customFormat="1" ht="42" hidden="1" x14ac:dyDescent="0.15">
      <c r="A111" s="195">
        <f>'Admón. Riesgos'!A80</f>
        <v>0</v>
      </c>
      <c r="B111" s="197">
        <f>'Admón. Riesgos'!D80</f>
        <v>0</v>
      </c>
      <c r="C111" s="25">
        <f>'Admón. Riesgos'!O80</f>
        <v>0</v>
      </c>
      <c r="D111" s="466"/>
      <c r="E111" s="113"/>
      <c r="F111" s="93"/>
      <c r="G111" s="93"/>
      <c r="H111" s="93"/>
      <c r="I111" s="93"/>
      <c r="J111" s="93"/>
      <c r="K111" s="166">
        <v>5</v>
      </c>
      <c r="L111" s="25" t="str">
        <f t="shared" si="4"/>
        <v>CATASTROFICO</v>
      </c>
      <c r="M111" s="166">
        <v>3</v>
      </c>
      <c r="N111" s="25" t="str">
        <f t="shared" si="5"/>
        <v>POSIBLE</v>
      </c>
      <c r="O111" s="7">
        <f t="shared" si="6"/>
        <v>15</v>
      </c>
      <c r="P111" s="25" t="s">
        <v>117</v>
      </c>
      <c r="Q111" s="169" t="str">
        <f t="shared" si="7"/>
        <v>Cambia la evaluación antes de controles</v>
      </c>
      <c r="R111" s="170"/>
    </row>
    <row r="112" spans="1:18" s="10" customFormat="1" ht="42" hidden="1" x14ac:dyDescent="0.15">
      <c r="A112" s="195">
        <f>'Admón. Riesgos'!A81</f>
        <v>0</v>
      </c>
      <c r="B112" s="197">
        <f>'Admón. Riesgos'!D81</f>
        <v>0</v>
      </c>
      <c r="C112" s="25">
        <f>'Admón. Riesgos'!O81</f>
        <v>0</v>
      </c>
      <c r="D112" s="466"/>
      <c r="E112" s="113"/>
      <c r="F112" s="93"/>
      <c r="G112" s="93"/>
      <c r="H112" s="93"/>
      <c r="I112" s="93"/>
      <c r="J112" s="93"/>
      <c r="K112" s="166">
        <v>5</v>
      </c>
      <c r="L112" s="25" t="str">
        <f t="shared" si="4"/>
        <v>CATASTROFICO</v>
      </c>
      <c r="M112" s="166">
        <v>3</v>
      </c>
      <c r="N112" s="25" t="str">
        <f t="shared" si="5"/>
        <v>POSIBLE</v>
      </c>
      <c r="O112" s="7">
        <f t="shared" si="6"/>
        <v>15</v>
      </c>
      <c r="P112" s="25" t="s">
        <v>117</v>
      </c>
      <c r="Q112" s="169" t="str">
        <f t="shared" si="7"/>
        <v>Cambia la evaluación antes de controles</v>
      </c>
      <c r="R112" s="170"/>
    </row>
    <row r="113" spans="1:18" s="10" customFormat="1" ht="42" hidden="1" x14ac:dyDescent="0.15">
      <c r="A113" s="195">
        <f>'Admón. Riesgos'!A82</f>
        <v>0</v>
      </c>
      <c r="B113" s="197">
        <f>'Admón. Riesgos'!D82</f>
        <v>0</v>
      </c>
      <c r="C113" s="25">
        <f>'Admón. Riesgos'!O82</f>
        <v>0</v>
      </c>
      <c r="D113" s="466"/>
      <c r="E113" s="113"/>
      <c r="F113" s="93"/>
      <c r="G113" s="93"/>
      <c r="H113" s="93"/>
      <c r="I113" s="93"/>
      <c r="J113" s="93"/>
      <c r="K113" s="166">
        <v>5</v>
      </c>
      <c r="L113" s="25" t="str">
        <f t="shared" si="4"/>
        <v>CATASTROFICO</v>
      </c>
      <c r="M113" s="166">
        <v>3</v>
      </c>
      <c r="N113" s="25" t="str">
        <f t="shared" si="5"/>
        <v>POSIBLE</v>
      </c>
      <c r="O113" s="7">
        <f t="shared" si="6"/>
        <v>15</v>
      </c>
      <c r="P113" s="25" t="s">
        <v>117</v>
      </c>
      <c r="Q113" s="169" t="str">
        <f t="shared" si="7"/>
        <v>Cambia la evaluación antes de controles</v>
      </c>
      <c r="R113" s="170"/>
    </row>
    <row r="114" spans="1:18" s="10" customFormat="1" ht="42" hidden="1" x14ac:dyDescent="0.15">
      <c r="A114" s="195">
        <f>'Admón. Riesgos'!A83</f>
        <v>0</v>
      </c>
      <c r="B114" s="197">
        <f>'Admón. Riesgos'!D83</f>
        <v>0</v>
      </c>
      <c r="C114" s="25">
        <f>'Admón. Riesgos'!O83</f>
        <v>0</v>
      </c>
      <c r="D114" s="466"/>
      <c r="E114" s="113"/>
      <c r="F114" s="93"/>
      <c r="G114" s="93"/>
      <c r="H114" s="93"/>
      <c r="I114" s="93"/>
      <c r="J114" s="93"/>
      <c r="K114" s="166">
        <v>5</v>
      </c>
      <c r="L114" s="25" t="str">
        <f t="shared" si="4"/>
        <v>CATASTROFICO</v>
      </c>
      <c r="M114" s="166">
        <v>3</v>
      </c>
      <c r="N114" s="25" t="str">
        <f t="shared" si="5"/>
        <v>POSIBLE</v>
      </c>
      <c r="O114" s="7">
        <f t="shared" si="6"/>
        <v>15</v>
      </c>
      <c r="P114" s="25" t="s">
        <v>117</v>
      </c>
      <c r="Q114" s="169" t="str">
        <f t="shared" si="7"/>
        <v>Cambia la evaluación antes de controles</v>
      </c>
      <c r="R114" s="170"/>
    </row>
    <row r="115" spans="1:18" s="10" customFormat="1" ht="42" hidden="1" x14ac:dyDescent="0.15">
      <c r="A115" s="195">
        <f>'Admón. Riesgos'!A84</f>
        <v>0</v>
      </c>
      <c r="B115" s="197">
        <f>'Admón. Riesgos'!D84</f>
        <v>0</v>
      </c>
      <c r="C115" s="25">
        <f>'Admón. Riesgos'!O84</f>
        <v>0</v>
      </c>
      <c r="D115" s="466"/>
      <c r="E115" s="113"/>
      <c r="F115" s="93"/>
      <c r="G115" s="93"/>
      <c r="H115" s="93"/>
      <c r="I115" s="93"/>
      <c r="J115" s="93"/>
      <c r="K115" s="166">
        <v>5</v>
      </c>
      <c r="L115" s="25" t="str">
        <f t="shared" si="4"/>
        <v>CATASTROFICO</v>
      </c>
      <c r="M115" s="166">
        <v>3</v>
      </c>
      <c r="N115" s="25" t="str">
        <f t="shared" si="5"/>
        <v>POSIBLE</v>
      </c>
      <c r="O115" s="7">
        <f t="shared" si="6"/>
        <v>15</v>
      </c>
      <c r="P115" s="25" t="s">
        <v>117</v>
      </c>
      <c r="Q115" s="169" t="str">
        <f t="shared" si="7"/>
        <v>Cambia la evaluación antes de controles</v>
      </c>
      <c r="R115" s="170"/>
    </row>
    <row r="116" spans="1:18" s="10" customFormat="1" ht="42" hidden="1" x14ac:dyDescent="0.15">
      <c r="A116" s="195">
        <f>'Admón. Riesgos'!A85</f>
        <v>0</v>
      </c>
      <c r="B116" s="197">
        <f>'Admón. Riesgos'!D85</f>
        <v>0</v>
      </c>
      <c r="C116" s="25">
        <f>'Admón. Riesgos'!O85</f>
        <v>0</v>
      </c>
      <c r="D116" s="466"/>
      <c r="E116" s="113"/>
      <c r="F116" s="93"/>
      <c r="G116" s="93"/>
      <c r="H116" s="93"/>
      <c r="I116" s="93"/>
      <c r="J116" s="93"/>
      <c r="K116" s="166">
        <v>5</v>
      </c>
      <c r="L116" s="25" t="str">
        <f t="shared" si="4"/>
        <v>CATASTROFICO</v>
      </c>
      <c r="M116" s="166">
        <v>3</v>
      </c>
      <c r="N116" s="25" t="str">
        <f t="shared" si="5"/>
        <v>POSIBLE</v>
      </c>
      <c r="O116" s="7">
        <f t="shared" si="6"/>
        <v>15</v>
      </c>
      <c r="P116" s="25" t="s">
        <v>117</v>
      </c>
      <c r="Q116" s="169" t="str">
        <f t="shared" si="7"/>
        <v>Cambia la evaluación antes de controles</v>
      </c>
      <c r="R116" s="170"/>
    </row>
    <row r="117" spans="1:18" s="10" customFormat="1" ht="42" hidden="1" x14ac:dyDescent="0.15">
      <c r="A117" s="195">
        <f>'Admón. Riesgos'!A86</f>
        <v>0</v>
      </c>
      <c r="B117" s="197">
        <f>'Admón. Riesgos'!D86</f>
        <v>0</v>
      </c>
      <c r="C117" s="25">
        <f>'Admón. Riesgos'!O86</f>
        <v>0</v>
      </c>
      <c r="D117" s="466"/>
      <c r="E117" s="113"/>
      <c r="F117" s="93"/>
      <c r="G117" s="93"/>
      <c r="H117" s="93"/>
      <c r="I117" s="93"/>
      <c r="J117" s="93"/>
      <c r="K117" s="166">
        <v>5</v>
      </c>
      <c r="L117" s="25" t="str">
        <f t="shared" si="4"/>
        <v>CATASTROFICO</v>
      </c>
      <c r="M117" s="166">
        <v>3</v>
      </c>
      <c r="N117" s="25" t="str">
        <f t="shared" si="5"/>
        <v>POSIBLE</v>
      </c>
      <c r="O117" s="7">
        <f t="shared" si="6"/>
        <v>15</v>
      </c>
      <c r="P117" s="25" t="s">
        <v>117</v>
      </c>
      <c r="Q117" s="169" t="str">
        <f t="shared" si="7"/>
        <v>Cambia la evaluación antes de controles</v>
      </c>
      <c r="R117" s="170"/>
    </row>
    <row r="118" spans="1:18" s="10" customFormat="1" ht="42" hidden="1" x14ac:dyDescent="0.15">
      <c r="A118" s="195">
        <f>'Admón. Riesgos'!A87</f>
        <v>0</v>
      </c>
      <c r="B118" s="197">
        <f>'Admón. Riesgos'!D87</f>
        <v>0</v>
      </c>
      <c r="C118" s="25">
        <f>'Admón. Riesgos'!O87</f>
        <v>0</v>
      </c>
      <c r="D118" s="466"/>
      <c r="E118" s="113"/>
      <c r="F118" s="93"/>
      <c r="G118" s="93"/>
      <c r="H118" s="93"/>
      <c r="I118" s="93"/>
      <c r="J118" s="93"/>
      <c r="K118" s="166">
        <v>5</v>
      </c>
      <c r="L118" s="25" t="str">
        <f t="shared" si="4"/>
        <v>CATASTROFICO</v>
      </c>
      <c r="M118" s="166">
        <v>3</v>
      </c>
      <c r="N118" s="25" t="str">
        <f t="shared" si="5"/>
        <v>POSIBLE</v>
      </c>
      <c r="O118" s="7">
        <f t="shared" si="6"/>
        <v>15</v>
      </c>
      <c r="P118" s="25" t="s">
        <v>117</v>
      </c>
      <c r="Q118" s="169" t="str">
        <f t="shared" si="7"/>
        <v>Cambia la evaluación antes de controles</v>
      </c>
      <c r="R118" s="170"/>
    </row>
    <row r="119" spans="1:18" s="10" customFormat="1" ht="42" hidden="1" x14ac:dyDescent="0.15">
      <c r="A119" s="195">
        <f>'Admón. Riesgos'!A88</f>
        <v>0</v>
      </c>
      <c r="B119" s="197">
        <f>'Admón. Riesgos'!D88</f>
        <v>0</v>
      </c>
      <c r="C119" s="25">
        <f>'Admón. Riesgos'!O88</f>
        <v>0</v>
      </c>
      <c r="D119" s="466"/>
      <c r="E119" s="113"/>
      <c r="F119" s="93"/>
      <c r="G119" s="93"/>
      <c r="H119" s="93"/>
      <c r="I119" s="93"/>
      <c r="J119" s="93"/>
      <c r="K119" s="166">
        <v>5</v>
      </c>
      <c r="L119" s="25" t="str">
        <f t="shared" si="4"/>
        <v>CATASTROFICO</v>
      </c>
      <c r="M119" s="166">
        <v>3</v>
      </c>
      <c r="N119" s="25" t="str">
        <f t="shared" si="5"/>
        <v>POSIBLE</v>
      </c>
      <c r="O119" s="7">
        <f t="shared" si="6"/>
        <v>15</v>
      </c>
      <c r="P119" s="25" t="s">
        <v>117</v>
      </c>
      <c r="Q119" s="169" t="str">
        <f t="shared" si="7"/>
        <v>Cambia la evaluación antes de controles</v>
      </c>
      <c r="R119" s="170"/>
    </row>
    <row r="120" spans="1:18" s="10" customFormat="1" ht="42" hidden="1" x14ac:dyDescent="0.15">
      <c r="A120" s="195">
        <f>'Admón. Riesgos'!A89</f>
        <v>0</v>
      </c>
      <c r="B120" s="197">
        <f>'Admón. Riesgos'!D89</f>
        <v>0</v>
      </c>
      <c r="C120" s="25">
        <f>'Admón. Riesgos'!O89</f>
        <v>0</v>
      </c>
      <c r="D120" s="466"/>
      <c r="E120" s="113"/>
      <c r="F120" s="93"/>
      <c r="G120" s="93"/>
      <c r="H120" s="93"/>
      <c r="I120" s="93"/>
      <c r="J120" s="93"/>
      <c r="K120" s="166">
        <v>5</v>
      </c>
      <c r="L120" s="25" t="str">
        <f t="shared" si="4"/>
        <v>CATASTROFICO</v>
      </c>
      <c r="M120" s="166">
        <v>3</v>
      </c>
      <c r="N120" s="25" t="str">
        <f t="shared" si="5"/>
        <v>POSIBLE</v>
      </c>
      <c r="O120" s="7">
        <f t="shared" si="6"/>
        <v>15</v>
      </c>
      <c r="P120" s="25" t="s">
        <v>117</v>
      </c>
      <c r="Q120" s="169" t="str">
        <f t="shared" si="7"/>
        <v>Cambia la evaluación antes de controles</v>
      </c>
      <c r="R120" s="170"/>
    </row>
    <row r="121" spans="1:18" s="10" customFormat="1" ht="42" hidden="1" x14ac:dyDescent="0.15">
      <c r="A121" s="195">
        <f>'Admón. Riesgos'!A90</f>
        <v>0</v>
      </c>
      <c r="B121" s="197">
        <f>'Admón. Riesgos'!D90</f>
        <v>0</v>
      </c>
      <c r="C121" s="25">
        <f>'Admón. Riesgos'!O90</f>
        <v>0</v>
      </c>
      <c r="D121" s="466"/>
      <c r="E121" s="113"/>
      <c r="F121" s="93"/>
      <c r="G121" s="93"/>
      <c r="H121" s="93"/>
      <c r="I121" s="93"/>
      <c r="J121" s="93"/>
      <c r="K121" s="166">
        <v>5</v>
      </c>
      <c r="L121" s="25" t="str">
        <f t="shared" si="4"/>
        <v>CATASTROFICO</v>
      </c>
      <c r="M121" s="166">
        <v>3</v>
      </c>
      <c r="N121" s="25" t="str">
        <f t="shared" si="5"/>
        <v>POSIBLE</v>
      </c>
      <c r="O121" s="7">
        <f t="shared" si="6"/>
        <v>15</v>
      </c>
      <c r="P121" s="25" t="s">
        <v>117</v>
      </c>
      <c r="Q121" s="169" t="str">
        <f t="shared" si="7"/>
        <v>Cambia la evaluación antes de controles</v>
      </c>
      <c r="R121" s="170"/>
    </row>
    <row r="122" spans="1:18" s="10" customFormat="1" ht="42" hidden="1" x14ac:dyDescent="0.15">
      <c r="A122" s="195">
        <f>'Admón. Riesgos'!A91</f>
        <v>0</v>
      </c>
      <c r="B122" s="197">
        <f>'Admón. Riesgos'!D91</f>
        <v>0</v>
      </c>
      <c r="C122" s="25">
        <f>'Admón. Riesgos'!O91</f>
        <v>0</v>
      </c>
      <c r="D122" s="466"/>
      <c r="E122" s="113"/>
      <c r="F122" s="93"/>
      <c r="G122" s="93"/>
      <c r="H122" s="93"/>
      <c r="I122" s="93"/>
      <c r="J122" s="93"/>
      <c r="K122" s="166">
        <v>5</v>
      </c>
      <c r="L122" s="25" t="str">
        <f t="shared" si="4"/>
        <v>CATASTROFICO</v>
      </c>
      <c r="M122" s="166">
        <v>3</v>
      </c>
      <c r="N122" s="25" t="str">
        <f t="shared" si="5"/>
        <v>POSIBLE</v>
      </c>
      <c r="O122" s="7">
        <f t="shared" si="6"/>
        <v>15</v>
      </c>
      <c r="P122" s="25" t="s">
        <v>117</v>
      </c>
      <c r="Q122" s="169" t="str">
        <f t="shared" si="7"/>
        <v>Cambia la evaluación antes de controles</v>
      </c>
      <c r="R122" s="170"/>
    </row>
    <row r="123" spans="1:18" s="10" customFormat="1" ht="42" hidden="1" x14ac:dyDescent="0.15">
      <c r="A123" s="195">
        <f>'Admón. Riesgos'!A92</f>
        <v>0</v>
      </c>
      <c r="B123" s="197">
        <f>'Admón. Riesgos'!D92</f>
        <v>0</v>
      </c>
      <c r="C123" s="25">
        <f>'Admón. Riesgos'!O92</f>
        <v>0</v>
      </c>
      <c r="D123" s="466"/>
      <c r="E123" s="113"/>
      <c r="F123" s="93"/>
      <c r="G123" s="93"/>
      <c r="H123" s="93"/>
      <c r="I123" s="93"/>
      <c r="J123" s="93"/>
      <c r="K123" s="166">
        <v>5</v>
      </c>
      <c r="L123" s="25" t="str">
        <f t="shared" si="4"/>
        <v>CATASTROFICO</v>
      </c>
      <c r="M123" s="166">
        <v>3</v>
      </c>
      <c r="N123" s="25" t="str">
        <f t="shared" si="5"/>
        <v>POSIBLE</v>
      </c>
      <c r="O123" s="7">
        <f t="shared" si="6"/>
        <v>15</v>
      </c>
      <c r="P123" s="25" t="s">
        <v>117</v>
      </c>
      <c r="Q123" s="169" t="str">
        <f t="shared" si="7"/>
        <v>Cambia la evaluación antes de controles</v>
      </c>
      <c r="R123" s="170"/>
    </row>
    <row r="124" spans="1:18" s="10" customFormat="1" ht="42" hidden="1" x14ac:dyDescent="0.15">
      <c r="A124" s="195">
        <f>'Admón. Riesgos'!A93</f>
        <v>0</v>
      </c>
      <c r="B124" s="197">
        <f>'Admón. Riesgos'!D93</f>
        <v>0</v>
      </c>
      <c r="C124" s="25">
        <f>'Admón. Riesgos'!O93</f>
        <v>0</v>
      </c>
      <c r="D124" s="466"/>
      <c r="E124" s="113"/>
      <c r="F124" s="93"/>
      <c r="G124" s="93"/>
      <c r="H124" s="93"/>
      <c r="I124" s="93"/>
      <c r="J124" s="93"/>
      <c r="K124" s="166">
        <v>5</v>
      </c>
      <c r="L124" s="25" t="str">
        <f t="shared" si="4"/>
        <v>CATASTROFICO</v>
      </c>
      <c r="M124" s="166">
        <v>3</v>
      </c>
      <c r="N124" s="25" t="str">
        <f t="shared" si="5"/>
        <v>POSIBLE</v>
      </c>
      <c r="O124" s="7">
        <f t="shared" si="6"/>
        <v>15</v>
      </c>
      <c r="P124" s="25" t="s">
        <v>117</v>
      </c>
      <c r="Q124" s="169" t="str">
        <f t="shared" si="7"/>
        <v>Cambia la evaluación antes de controles</v>
      </c>
      <c r="R124" s="170"/>
    </row>
    <row r="125" spans="1:18" s="10" customFormat="1" ht="42" hidden="1" x14ac:dyDescent="0.15">
      <c r="A125" s="195">
        <f>'Admón. Riesgos'!A94</f>
        <v>0</v>
      </c>
      <c r="B125" s="197">
        <f>'Admón. Riesgos'!D94</f>
        <v>0</v>
      </c>
      <c r="C125" s="25">
        <f>'Admón. Riesgos'!O94</f>
        <v>0</v>
      </c>
      <c r="D125" s="466"/>
      <c r="E125" s="113"/>
      <c r="F125" s="93"/>
      <c r="G125" s="93"/>
      <c r="H125" s="93"/>
      <c r="I125" s="93"/>
      <c r="J125" s="93"/>
      <c r="K125" s="166">
        <v>5</v>
      </c>
      <c r="L125" s="25" t="str">
        <f t="shared" si="4"/>
        <v>CATASTROFICO</v>
      </c>
      <c r="M125" s="166">
        <v>3</v>
      </c>
      <c r="N125" s="25" t="str">
        <f t="shared" si="5"/>
        <v>POSIBLE</v>
      </c>
      <c r="O125" s="7">
        <f t="shared" si="6"/>
        <v>15</v>
      </c>
      <c r="P125" s="25" t="s">
        <v>117</v>
      </c>
      <c r="Q125" s="169" t="str">
        <f t="shared" si="7"/>
        <v>Cambia la evaluación antes de controles</v>
      </c>
      <c r="R125" s="170"/>
    </row>
    <row r="126" spans="1:18" s="10" customFormat="1" ht="42" hidden="1" x14ac:dyDescent="0.15">
      <c r="A126" s="195">
        <f>'Admón. Riesgos'!A95</f>
        <v>0</v>
      </c>
      <c r="B126" s="197">
        <f>'Admón. Riesgos'!D95</f>
        <v>0</v>
      </c>
      <c r="C126" s="25">
        <f>'Admón. Riesgos'!O95</f>
        <v>0</v>
      </c>
      <c r="D126" s="466"/>
      <c r="E126" s="113"/>
      <c r="F126" s="93"/>
      <c r="G126" s="93"/>
      <c r="H126" s="93"/>
      <c r="I126" s="93"/>
      <c r="J126" s="93"/>
      <c r="K126" s="166">
        <v>5</v>
      </c>
      <c r="L126" s="25" t="str">
        <f t="shared" si="4"/>
        <v>CATASTROFICO</v>
      </c>
      <c r="M126" s="166">
        <v>3</v>
      </c>
      <c r="N126" s="25" t="str">
        <f t="shared" si="5"/>
        <v>POSIBLE</v>
      </c>
      <c r="O126" s="7">
        <f t="shared" si="6"/>
        <v>15</v>
      </c>
      <c r="P126" s="25" t="s">
        <v>117</v>
      </c>
      <c r="Q126" s="169" t="str">
        <f t="shared" si="7"/>
        <v>Cambia la evaluación antes de controles</v>
      </c>
      <c r="R126" s="170"/>
    </row>
    <row r="127" spans="1:18" s="10" customFormat="1" ht="12.75" hidden="1" customHeight="1" x14ac:dyDescent="0.15">
      <c r="A127" s="195">
        <f>'Admón. Riesgos'!A96</f>
        <v>0</v>
      </c>
      <c r="B127" s="197">
        <f>'Admón. Riesgos'!D96</f>
        <v>0</v>
      </c>
      <c r="C127" s="25">
        <f>'Admón. Riesgos'!O96</f>
        <v>0</v>
      </c>
      <c r="D127" s="466"/>
      <c r="E127" s="113"/>
      <c r="F127" s="93"/>
      <c r="G127" s="93"/>
      <c r="H127" s="93"/>
      <c r="I127" s="93"/>
      <c r="J127" s="93"/>
      <c r="K127" s="166"/>
      <c r="L127" s="25"/>
      <c r="M127" s="166">
        <v>3</v>
      </c>
      <c r="N127" s="25"/>
      <c r="O127" s="7"/>
      <c r="P127" s="25"/>
      <c r="Q127" s="196"/>
      <c r="R127" s="170"/>
    </row>
    <row r="128" spans="1:18" s="2" customFormat="1" ht="22.5" customHeight="1" x14ac:dyDescent="0.15">
      <c r="A128" s="171" t="s">
        <v>0</v>
      </c>
      <c r="B128" s="464" t="str">
        <f>'Admón. Riesgos'!B44:G44</f>
        <v>RESPONSABLES DE LOS PROCESOS DEL SIGC DE LA CDMB</v>
      </c>
      <c r="C128" s="464"/>
      <c r="D128" s="464"/>
      <c r="E128" s="464"/>
      <c r="F128" s="464"/>
      <c r="G128" s="150" t="s">
        <v>3</v>
      </c>
      <c r="H128" s="465" t="str">
        <f>'Admón. Riesgos'!I44</f>
        <v>27 DE ENERO DE 2021</v>
      </c>
      <c r="I128" s="465"/>
      <c r="J128" s="465"/>
      <c r="K128" s="465"/>
      <c r="L128" s="465"/>
      <c r="M128" s="465"/>
      <c r="N128" s="465"/>
      <c r="O128" s="465"/>
      <c r="P128" s="465"/>
      <c r="Q128" s="465"/>
      <c r="R128" s="465"/>
    </row>
    <row r="129" spans="1:27" s="1" customFormat="1" ht="22.5" customHeight="1" x14ac:dyDescent="0.15">
      <c r="A129" s="171" t="s">
        <v>1</v>
      </c>
      <c r="B129" s="464" t="str">
        <f>'Admón. Riesgos'!B45:G45</f>
        <v>COMITÉ MODELO INTEGRADO DE PLANEACIÓN Y GESTIÓN DE LA CDMB</v>
      </c>
      <c r="C129" s="464"/>
      <c r="D129" s="464"/>
      <c r="E129" s="464"/>
      <c r="F129" s="464"/>
      <c r="G129" s="150" t="s">
        <v>3</v>
      </c>
      <c r="H129" s="465" t="str">
        <f>'Admón. Riesgos'!I45</f>
        <v>27 DE ENERO DE 2021</v>
      </c>
      <c r="I129" s="465"/>
      <c r="J129" s="465"/>
      <c r="K129" s="465"/>
      <c r="L129" s="465"/>
      <c r="M129" s="465"/>
      <c r="N129" s="465"/>
      <c r="O129" s="465"/>
      <c r="P129" s="465"/>
      <c r="Q129" s="465"/>
      <c r="R129" s="465"/>
    </row>
    <row r="130" spans="1:27" s="1" customFormat="1" ht="22.5" customHeight="1" x14ac:dyDescent="0.15">
      <c r="A130" s="171" t="s">
        <v>2</v>
      </c>
      <c r="B130" s="464" t="str">
        <f>'Admón. Riesgos'!B46:G46</f>
        <v>DIRECTOR GENERAL</v>
      </c>
      <c r="C130" s="464"/>
      <c r="D130" s="464"/>
      <c r="E130" s="464"/>
      <c r="F130" s="464"/>
      <c r="G130" s="150" t="s">
        <v>3</v>
      </c>
      <c r="H130" s="465" t="str">
        <f>'Admón. Riesgos'!I46</f>
        <v>27 DE ENERO DE 2021</v>
      </c>
      <c r="I130" s="465"/>
      <c r="J130" s="465"/>
      <c r="K130" s="465"/>
      <c r="L130" s="465"/>
      <c r="M130" s="465"/>
      <c r="N130" s="465"/>
      <c r="O130" s="465"/>
      <c r="P130" s="465"/>
      <c r="Q130" s="465"/>
      <c r="R130" s="465"/>
      <c r="S130" s="3"/>
      <c r="T130" s="3"/>
      <c r="U130" s="3"/>
      <c r="V130" s="3"/>
      <c r="W130" s="3"/>
      <c r="X130" s="3"/>
      <c r="Y130" s="3"/>
      <c r="Z130" s="3"/>
      <c r="AA130" s="3"/>
    </row>
    <row r="183" spans="1:17" ht="14" thickBot="1" x14ac:dyDescent="0.2"/>
    <row r="184" spans="1:17" ht="29" thickBot="1" x14ac:dyDescent="0.2">
      <c r="A184" s="91" t="s">
        <v>10</v>
      </c>
      <c r="B184" s="92"/>
      <c r="C184" s="90" t="s">
        <v>81</v>
      </c>
      <c r="D184" s="91" t="s">
        <v>117</v>
      </c>
      <c r="E184" s="91" t="s">
        <v>6</v>
      </c>
      <c r="F184" s="91" t="s">
        <v>49</v>
      </c>
      <c r="G184" s="92"/>
      <c r="H184" s="92">
        <v>1</v>
      </c>
      <c r="I184" s="91" t="s">
        <v>60</v>
      </c>
      <c r="J184" s="89" t="s">
        <v>72</v>
      </c>
      <c r="K184" s="89">
        <v>1</v>
      </c>
      <c r="L184" s="89">
        <v>1</v>
      </c>
      <c r="M184" s="75">
        <v>5</v>
      </c>
      <c r="N184" s="76" t="s">
        <v>117</v>
      </c>
      <c r="O184" s="89"/>
      <c r="P184" s="89"/>
      <c r="Q184" s="5">
        <v>1</v>
      </c>
    </row>
    <row r="185" spans="1:17" ht="29" thickBot="1" x14ac:dyDescent="0.2">
      <c r="A185" s="91" t="s">
        <v>11</v>
      </c>
      <c r="B185" s="89" t="s">
        <v>69</v>
      </c>
      <c r="C185" s="90" t="s">
        <v>82</v>
      </c>
      <c r="D185" s="91" t="s">
        <v>118</v>
      </c>
      <c r="E185" s="91" t="s">
        <v>125</v>
      </c>
      <c r="F185" s="91" t="s">
        <v>52</v>
      </c>
      <c r="G185" s="91">
        <v>3</v>
      </c>
      <c r="H185" s="92">
        <v>2</v>
      </c>
      <c r="I185" s="91" t="s">
        <v>58</v>
      </c>
      <c r="J185" s="89" t="s">
        <v>73</v>
      </c>
      <c r="K185" s="89">
        <v>2</v>
      </c>
      <c r="L185" s="89">
        <v>2</v>
      </c>
      <c r="M185" s="80">
        <v>10</v>
      </c>
      <c r="N185" s="76" t="s">
        <v>118</v>
      </c>
      <c r="O185" s="89"/>
      <c r="P185" s="89"/>
      <c r="Q185" s="5">
        <v>4</v>
      </c>
    </row>
    <row r="186" spans="1:17" ht="14" x14ac:dyDescent="0.15">
      <c r="A186" s="91" t="s">
        <v>12</v>
      </c>
      <c r="B186" s="89" t="s">
        <v>70</v>
      </c>
      <c r="C186" s="90"/>
      <c r="D186" s="91" t="s">
        <v>119</v>
      </c>
      <c r="E186" s="91" t="s">
        <v>126</v>
      </c>
      <c r="F186" s="91" t="s">
        <v>53</v>
      </c>
      <c r="G186" s="91">
        <v>2</v>
      </c>
      <c r="H186" s="92">
        <v>3</v>
      </c>
      <c r="I186" s="91" t="s">
        <v>56</v>
      </c>
      <c r="J186" s="89" t="s">
        <v>74</v>
      </c>
      <c r="K186" s="89">
        <v>3</v>
      </c>
      <c r="L186" s="89">
        <v>3</v>
      </c>
      <c r="M186" s="80">
        <v>15</v>
      </c>
      <c r="N186" s="76" t="s">
        <v>119</v>
      </c>
      <c r="O186" s="89"/>
      <c r="P186" s="89"/>
      <c r="Q186" s="5">
        <v>6</v>
      </c>
    </row>
    <row r="187" spans="1:17" ht="28" x14ac:dyDescent="0.15">
      <c r="A187" s="92"/>
      <c r="B187" s="92"/>
      <c r="C187" s="90"/>
      <c r="D187" s="91" t="s">
        <v>120</v>
      </c>
      <c r="E187" s="91" t="s">
        <v>127</v>
      </c>
      <c r="F187" s="91" t="s">
        <v>54</v>
      </c>
      <c r="G187" s="91">
        <v>1</v>
      </c>
      <c r="H187" s="92">
        <v>4</v>
      </c>
      <c r="I187" s="91" t="s">
        <v>56</v>
      </c>
      <c r="J187" s="89" t="s">
        <v>75</v>
      </c>
      <c r="K187" s="89">
        <v>4</v>
      </c>
      <c r="L187" s="89">
        <v>4</v>
      </c>
      <c r="M187" s="80">
        <v>20</v>
      </c>
      <c r="N187" s="81" t="s">
        <v>120</v>
      </c>
      <c r="O187" s="89"/>
      <c r="P187" s="89"/>
      <c r="Q187" s="5">
        <v>8</v>
      </c>
    </row>
    <row r="188" spans="1:17" ht="28" x14ac:dyDescent="0.15">
      <c r="A188" s="92"/>
      <c r="B188" s="92"/>
      <c r="C188" s="92"/>
      <c r="D188" s="91"/>
      <c r="E188" s="91"/>
      <c r="F188" s="92"/>
      <c r="G188" s="91"/>
      <c r="H188" s="92">
        <v>6</v>
      </c>
      <c r="I188" s="91" t="s">
        <v>57</v>
      </c>
      <c r="J188" s="89" t="s">
        <v>79</v>
      </c>
      <c r="K188" s="89">
        <v>5</v>
      </c>
      <c r="L188" s="89">
        <v>5</v>
      </c>
      <c r="M188" s="80">
        <v>30</v>
      </c>
      <c r="N188" s="81" t="s">
        <v>4</v>
      </c>
      <c r="O188" s="89"/>
      <c r="P188" s="89"/>
      <c r="Q188" s="5">
        <v>10</v>
      </c>
    </row>
    <row r="189" spans="1:17" ht="28" x14ac:dyDescent="0.15">
      <c r="A189" s="92"/>
      <c r="B189" s="92"/>
      <c r="C189" s="92"/>
      <c r="D189" s="92"/>
      <c r="E189" s="92"/>
      <c r="F189" s="92"/>
      <c r="G189" s="91"/>
      <c r="H189" s="92">
        <v>9</v>
      </c>
      <c r="I189" s="91" t="s">
        <v>61</v>
      </c>
      <c r="J189" s="89" t="s">
        <v>71</v>
      </c>
      <c r="K189" s="89"/>
      <c r="L189" s="89"/>
      <c r="M189" s="80">
        <v>40</v>
      </c>
      <c r="N189" s="81" t="s">
        <v>4</v>
      </c>
      <c r="O189" s="89"/>
      <c r="P189" s="89"/>
    </row>
    <row r="190" spans="1:17" ht="28" x14ac:dyDescent="0.15">
      <c r="A190" s="92"/>
      <c r="B190" s="92"/>
      <c r="C190" s="92"/>
      <c r="D190" s="92"/>
      <c r="E190" s="92"/>
      <c r="F190" s="92"/>
      <c r="G190" s="92"/>
      <c r="H190" s="92"/>
      <c r="I190" s="92"/>
      <c r="J190" s="89" t="s">
        <v>112</v>
      </c>
      <c r="K190" s="89"/>
      <c r="L190" s="89"/>
      <c r="M190" s="80">
        <v>60</v>
      </c>
      <c r="N190" s="81" t="s">
        <v>5</v>
      </c>
      <c r="O190" s="89"/>
      <c r="P190" s="89"/>
    </row>
    <row r="191" spans="1:17" x14ac:dyDescent="0.15">
      <c r="A191" s="92"/>
      <c r="B191" s="92"/>
      <c r="C191" s="92"/>
      <c r="D191" s="92"/>
      <c r="E191" s="92"/>
      <c r="F191" s="92"/>
      <c r="G191" s="92"/>
      <c r="H191" s="92"/>
      <c r="I191" s="92"/>
      <c r="J191" s="89" t="s">
        <v>113</v>
      </c>
      <c r="K191" s="92"/>
      <c r="L191" s="92"/>
      <c r="M191" s="92">
        <v>0</v>
      </c>
      <c r="N191" s="91" t="s">
        <v>78</v>
      </c>
      <c r="O191" s="92"/>
      <c r="P191" s="92"/>
    </row>
    <row r="192" spans="1:17" x14ac:dyDescent="0.15">
      <c r="A192" s="92"/>
      <c r="B192" s="92"/>
      <c r="C192" s="92"/>
      <c r="D192" s="92"/>
      <c r="E192" s="92"/>
      <c r="F192" s="92"/>
      <c r="G192" s="92"/>
      <c r="H192" s="92"/>
      <c r="I192" s="92"/>
      <c r="J192" s="91"/>
      <c r="K192" s="92"/>
      <c r="L192" s="92"/>
      <c r="M192" s="92">
        <v>0</v>
      </c>
      <c r="N192" s="91" t="s">
        <v>78</v>
      </c>
      <c r="O192" s="92"/>
      <c r="P192" s="92"/>
    </row>
  </sheetData>
  <dataConsolidate/>
  <mergeCells count="246">
    <mergeCell ref="A63:A66"/>
    <mergeCell ref="N38:N40"/>
    <mergeCell ref="B63:B64"/>
    <mergeCell ref="K51:K54"/>
    <mergeCell ref="L55:L58"/>
    <mergeCell ref="M55:M58"/>
    <mergeCell ref="C38:C40"/>
    <mergeCell ref="K38:K40"/>
    <mergeCell ref="B65:B66"/>
    <mergeCell ref="N65:N66"/>
    <mergeCell ref="K46:K47"/>
    <mergeCell ref="K49:K50"/>
    <mergeCell ref="K65:K66"/>
    <mergeCell ref="L65:L66"/>
    <mergeCell ref="M65:M66"/>
    <mergeCell ref="C63:C64"/>
    <mergeCell ref="C65:C66"/>
    <mergeCell ref="R69:R70"/>
    <mergeCell ref="R71:R72"/>
    <mergeCell ref="N71:N72"/>
    <mergeCell ref="Q69:Q70"/>
    <mergeCell ref="R65:R66"/>
    <mergeCell ref="R67:R68"/>
    <mergeCell ref="K63:K64"/>
    <mergeCell ref="B55:B58"/>
    <mergeCell ref="B51:B54"/>
    <mergeCell ref="N67:N68"/>
    <mergeCell ref="P67:P68"/>
    <mergeCell ref="B69:B70"/>
    <mergeCell ref="C69:C70"/>
    <mergeCell ref="K69:K70"/>
    <mergeCell ref="L69:L70"/>
    <mergeCell ref="M69:M70"/>
    <mergeCell ref="B67:B68"/>
    <mergeCell ref="R51:R54"/>
    <mergeCell ref="M51:M54"/>
    <mergeCell ref="R55:R58"/>
    <mergeCell ref="P55:P58"/>
    <mergeCell ref="Q60:Q62"/>
    <mergeCell ref="P60:P62"/>
    <mergeCell ref="R63:R64"/>
    <mergeCell ref="N69:N70"/>
    <mergeCell ref="P69:P70"/>
    <mergeCell ref="P65:P66"/>
    <mergeCell ref="Q65:Q66"/>
    <mergeCell ref="C55:C58"/>
    <mergeCell ref="K55:K58"/>
    <mergeCell ref="Q67:Q68"/>
    <mergeCell ref="K67:K68"/>
    <mergeCell ref="Q63:Q64"/>
    <mergeCell ref="P63:P64"/>
    <mergeCell ref="C67:C68"/>
    <mergeCell ref="L67:L68"/>
    <mergeCell ref="M67:M68"/>
    <mergeCell ref="Q55:Q58"/>
    <mergeCell ref="M63:M64"/>
    <mergeCell ref="N63:N64"/>
    <mergeCell ref="N55:N58"/>
    <mergeCell ref="N60:N62"/>
    <mergeCell ref="M60:M62"/>
    <mergeCell ref="L60:L62"/>
    <mergeCell ref="L63:L64"/>
    <mergeCell ref="B129:F129"/>
    <mergeCell ref="B130:F130"/>
    <mergeCell ref="H128:R128"/>
    <mergeCell ref="H130:R130"/>
    <mergeCell ref="H129:R129"/>
    <mergeCell ref="B128:F128"/>
    <mergeCell ref="D83:D89"/>
    <mergeCell ref="B71:B72"/>
    <mergeCell ref="C71:C72"/>
    <mergeCell ref="L71:L72"/>
    <mergeCell ref="P71:P72"/>
    <mergeCell ref="Q71:Q72"/>
    <mergeCell ref="K71:K72"/>
    <mergeCell ref="D79:D82"/>
    <mergeCell ref="D75:D78"/>
    <mergeCell ref="D90:D127"/>
    <mergeCell ref="M71:M72"/>
    <mergeCell ref="B11:B12"/>
    <mergeCell ref="B25:B26"/>
    <mergeCell ref="C25:C26"/>
    <mergeCell ref="C31:C34"/>
    <mergeCell ref="B31:B34"/>
    <mergeCell ref="A27:A29"/>
    <mergeCell ref="A21:A26"/>
    <mergeCell ref="A15:A16"/>
    <mergeCell ref="A11:A14"/>
    <mergeCell ref="B15:B16"/>
    <mergeCell ref="B13:B14"/>
    <mergeCell ref="C15:C16"/>
    <mergeCell ref="C11:C12"/>
    <mergeCell ref="A18:A20"/>
    <mergeCell ref="G9:G10"/>
    <mergeCell ref="F9:F10"/>
    <mergeCell ref="K9:P9"/>
    <mergeCell ref="R11:R12"/>
    <mergeCell ref="R13:R14"/>
    <mergeCell ref="M11:M12"/>
    <mergeCell ref="R15:R16"/>
    <mergeCell ref="K13:K14"/>
    <mergeCell ref="L13:L14"/>
    <mergeCell ref="M13:M14"/>
    <mergeCell ref="K11:K12"/>
    <mergeCell ref="P15:P16"/>
    <mergeCell ref="N11:N12"/>
    <mergeCell ref="Q13:Q14"/>
    <mergeCell ref="P11:P12"/>
    <mergeCell ref="Q11:Q12"/>
    <mergeCell ref="P13:P14"/>
    <mergeCell ref="L11:L12"/>
    <mergeCell ref="K15:K16"/>
    <mergeCell ref="Q15:Q16"/>
    <mergeCell ref="N15:N16"/>
    <mergeCell ref="L15:L16"/>
    <mergeCell ref="M15:M16"/>
    <mergeCell ref="N13:N14"/>
    <mergeCell ref="A30:A35"/>
    <mergeCell ref="A41:A43"/>
    <mergeCell ref="A44:A48"/>
    <mergeCell ref="L41:L43"/>
    <mergeCell ref="M41:M43"/>
    <mergeCell ref="A1:B4"/>
    <mergeCell ref="C5:R6"/>
    <mergeCell ref="C1:R2"/>
    <mergeCell ref="C3:G3"/>
    <mergeCell ref="H3:M3"/>
    <mergeCell ref="D9:D10"/>
    <mergeCell ref="E9:E10"/>
    <mergeCell ref="I9:I10"/>
    <mergeCell ref="J9:J10"/>
    <mergeCell ref="A8:R8"/>
    <mergeCell ref="C4:G4"/>
    <mergeCell ref="H4:M4"/>
    <mergeCell ref="N4:R4"/>
    <mergeCell ref="Q9:R9"/>
    <mergeCell ref="N3:R3"/>
    <mergeCell ref="A9:A10"/>
    <mergeCell ref="B9:B10"/>
    <mergeCell ref="C9:C10"/>
    <mergeCell ref="H9:H10"/>
    <mergeCell ref="A38:A40"/>
    <mergeCell ref="B38:B40"/>
    <mergeCell ref="N18:N19"/>
    <mergeCell ref="B18:B19"/>
    <mergeCell ref="P25:P26"/>
    <mergeCell ref="P31:P34"/>
    <mergeCell ref="L44:L45"/>
    <mergeCell ref="M44:M45"/>
    <mergeCell ref="N44:N45"/>
    <mergeCell ref="P36:P37"/>
    <mergeCell ref="N27:N29"/>
    <mergeCell ref="P27:P29"/>
    <mergeCell ref="L25:L26"/>
    <mergeCell ref="N41:N43"/>
    <mergeCell ref="A36:A37"/>
    <mergeCell ref="L36:L37"/>
    <mergeCell ref="M36:M37"/>
    <mergeCell ref="B36:B37"/>
    <mergeCell ref="L21:L23"/>
    <mergeCell ref="M21:M23"/>
    <mergeCell ref="B27:B29"/>
    <mergeCell ref="C27:C29"/>
    <mergeCell ref="C21:C23"/>
    <mergeCell ref="B21:B23"/>
    <mergeCell ref="A60:A62"/>
    <mergeCell ref="R60:R62"/>
    <mergeCell ref="A49:A50"/>
    <mergeCell ref="B49:B50"/>
    <mergeCell ref="C49:C50"/>
    <mergeCell ref="B44:B45"/>
    <mergeCell ref="R44:R45"/>
    <mergeCell ref="R49:R50"/>
    <mergeCell ref="C51:C54"/>
    <mergeCell ref="C46:C47"/>
    <mergeCell ref="P46:P47"/>
    <mergeCell ref="N46:N47"/>
    <mergeCell ref="C44:C45"/>
    <mergeCell ref="B46:B47"/>
    <mergeCell ref="K44:K45"/>
    <mergeCell ref="N51:N54"/>
    <mergeCell ref="P44:P45"/>
    <mergeCell ref="Q46:Q47"/>
    <mergeCell ref="K60:K62"/>
    <mergeCell ref="L46:L47"/>
    <mergeCell ref="M46:M47"/>
    <mergeCell ref="P51:P54"/>
    <mergeCell ref="R46:R47"/>
    <mergeCell ref="A51:A58"/>
    <mergeCell ref="R38:R40"/>
    <mergeCell ref="M25:M26"/>
    <mergeCell ref="N25:N26"/>
    <mergeCell ref="C41:C43"/>
    <mergeCell ref="P21:P23"/>
    <mergeCell ref="O18:O19"/>
    <mergeCell ref="P18:P19"/>
    <mergeCell ref="B60:B62"/>
    <mergeCell ref="C60:C62"/>
    <mergeCell ref="B41:B43"/>
    <mergeCell ref="L38:L40"/>
    <mergeCell ref="L18:L19"/>
    <mergeCell ref="K21:K23"/>
    <mergeCell ref="M18:M19"/>
    <mergeCell ref="N49:N50"/>
    <mergeCell ref="P49:P50"/>
    <mergeCell ref="Q44:Q45"/>
    <mergeCell ref="M49:M50"/>
    <mergeCell ref="Q51:Q54"/>
    <mergeCell ref="Q49:Q50"/>
    <mergeCell ref="L49:L50"/>
    <mergeCell ref="L51:L54"/>
    <mergeCell ref="P41:P43"/>
    <mergeCell ref="Q41:Q43"/>
    <mergeCell ref="M27:M29"/>
    <mergeCell ref="P38:P40"/>
    <mergeCell ref="K41:K43"/>
    <mergeCell ref="C36:C37"/>
    <mergeCell ref="K36:K37"/>
    <mergeCell ref="R36:R37"/>
    <mergeCell ref="C13:C14"/>
    <mergeCell ref="K27:K29"/>
    <mergeCell ref="C18:C19"/>
    <mergeCell ref="K18:K19"/>
    <mergeCell ref="Q25:Q26"/>
    <mergeCell ref="R25:R26"/>
    <mergeCell ref="R41:R43"/>
    <mergeCell ref="Q18:Q19"/>
    <mergeCell ref="R18:R19"/>
    <mergeCell ref="R21:R23"/>
    <mergeCell ref="Q21:Q23"/>
    <mergeCell ref="R27:R29"/>
    <mergeCell ref="Q31:Q34"/>
    <mergeCell ref="R31:R34"/>
    <mergeCell ref="Q27:Q29"/>
    <mergeCell ref="K31:K34"/>
    <mergeCell ref="N21:N23"/>
    <mergeCell ref="M38:M40"/>
    <mergeCell ref="E27:E29"/>
    <mergeCell ref="L27:L29"/>
    <mergeCell ref="K25:K26"/>
    <mergeCell ref="N31:N34"/>
    <mergeCell ref="L31:L34"/>
    <mergeCell ref="M31:M34"/>
    <mergeCell ref="Q36:Q37"/>
    <mergeCell ref="N36:N37"/>
    <mergeCell ref="Q38:Q40"/>
  </mergeCells>
  <phoneticPr fontId="8" type="noConversion"/>
  <conditionalFormatting sqref="B63 B71 B73:B127 B11 B15 B17:B18 B38 B20:B21 B55:B57 B46 B48:B49 B69 B67 B13 B44 B24:B25 B27 B30:B31 B35:B36 B41 B51:B53 B59:B61 B65">
    <cfRule type="cellIs" dxfId="158" priority="130" stopIfTrue="1" operator="equal">
      <formula>0</formula>
    </cfRule>
  </conditionalFormatting>
  <conditionalFormatting sqref="Q73:Q127 Q71 Q11 Q15 Q17:Q18 Q20 Q24:Q25 Q38 Q63 Q55 Q46 Q48:Q49 Q69 Q65 Q67 Q13 Q44 Q27 Q31 Q35:Q36 Q41 Q51:Q53 Q59:Q60">
    <cfRule type="cellIs" dxfId="157" priority="131" stopIfTrue="1" operator="equal">
      <formula>"Cambia la evaluación antes de controles"</formula>
    </cfRule>
    <cfRule type="cellIs" dxfId="156" priority="132" stopIfTrue="1" operator="equal">
      <formula>"Se mantiene en la zona de riesgo"</formula>
    </cfRule>
  </conditionalFormatting>
  <conditionalFormatting sqref="C63 C71 C73:C127 P71 P73:P127 C11 P11 C15 P15 C17:C18 P17 P25 C38 P38 P63 C20:C21 P55 C46 C48:C49 P46 P48:P49 C69 P69 C65 C67 P65 P67 C59:C61 C13 P13 C44 P44 C24:C25 C27 P27 P31 C30:C31 C35:C36 P35:P36 C41 P41 C51:C53 P51:P53 C55:C57 P59:P60">
    <cfRule type="cellIs" dxfId="155" priority="134" stopIfTrue="1" operator="equal">
      <formula>"ZONA DE RIESGO IMPORTANTE"</formula>
    </cfRule>
    <cfRule type="cellIs" dxfId="154" priority="135" stopIfTrue="1" operator="equal">
      <formula>"ZONA DE RIESGO MODERADO"</formula>
    </cfRule>
    <cfRule type="cellIs" dxfId="153" priority="136" stopIfTrue="1" operator="equal">
      <formula>"ZONA DE RIESGO ACEPTABLE"</formula>
    </cfRule>
  </conditionalFormatting>
  <conditionalFormatting sqref="L71 L73:L127 L11 L15 L17 L38 L63 L36 L21 L55 L46 L48:L49 L69 L65 L67 L13 L44 L24:L25 L27 L31 L41 L51:L53 L59:L60">
    <cfRule type="cellIs" dxfId="152" priority="137" stopIfTrue="1" operator="equal">
      <formula>"alta"</formula>
    </cfRule>
    <cfRule type="cellIs" dxfId="151" priority="138" stopIfTrue="1" operator="equal">
      <formula>"media"</formula>
    </cfRule>
    <cfRule type="cellIs" dxfId="150" priority="139" stopIfTrue="1" operator="equal">
      <formula>"baja"</formula>
    </cfRule>
  </conditionalFormatting>
  <conditionalFormatting sqref="N71 N73:N127 N11 N15 N17 N24:N25 N38 N63 N36 N55 N46 N48:N49 N69 N65 N67 N13 N44 N27 N31 N41 N51:N53 N59:N60">
    <cfRule type="cellIs" dxfId="149" priority="140" stopIfTrue="1" operator="equal">
      <formula>"FUERTE"</formula>
    </cfRule>
    <cfRule type="cellIs" dxfId="148" priority="141" stopIfTrue="1" operator="equal">
      <formula>"moderado"</formula>
    </cfRule>
    <cfRule type="cellIs" dxfId="147" priority="142" stopIfTrue="1" operator="equal">
      <formula>"leve"</formula>
    </cfRule>
  </conditionalFormatting>
  <conditionalFormatting sqref="C63 C71 C73:C127 P71 P73:P127 C11 P11 C15 P15 C17:C18 P17 P25 C38 P38 P63 C20:C21 P55 C46 C48:C49 P46 P48:P49 C69 P69 C65 C67 P65 P67 C59:C61 C13 P13 C44 P44 C24:C25 C27 P27 P31 C30:C31 C35:C36 P35:P36 C41 P41 C51:C53 P51:P53 C55:C57 P59:P60">
    <cfRule type="cellIs" dxfId="146" priority="112" stopIfTrue="1" operator="equal">
      <formula>"ZONA DE RIESGO INACEPTABLE"</formula>
    </cfRule>
  </conditionalFormatting>
  <conditionalFormatting sqref="N71 N73:N127 N11 N15 N17 N24:N25 N38 N63 N36 N55 N46 N48:N49 N69 N65 N67 N13 N44 N27 N31 N41 N51:N53 N59:N60">
    <cfRule type="cellIs" dxfId="145" priority="109" stopIfTrue="1" operator="equal">
      <formula>"CATASTROFICO"</formula>
    </cfRule>
  </conditionalFormatting>
  <conditionalFormatting sqref="N71 N73:N127 N11 N15 N17 N24:N25 N38 N63 N36 N55 N46 N48:N49 N69 N65 N67 N13 N44 N27 N31 N41 N51:N53 N59:N60">
    <cfRule type="cellIs" dxfId="144" priority="104" stopIfTrue="1" operator="equal">
      <formula>"FUERTE"</formula>
    </cfRule>
    <cfRule type="cellIs" dxfId="143" priority="105" stopIfTrue="1" operator="equal">
      <formula>"MODERADO"</formula>
    </cfRule>
    <cfRule type="cellIs" dxfId="142" priority="106" stopIfTrue="1" operator="equal">
      <formula>"LEVE"</formula>
    </cfRule>
  </conditionalFormatting>
  <conditionalFormatting sqref="N71 N73:N127 N11 N15 N17 N24:N25 N38 N63 N36 N55 N46 N48:N49 N69 N65 N67 N13 N44 N27 N31 N41 N51:N53 N59:N60">
    <cfRule type="cellIs" dxfId="141" priority="102" stopIfTrue="1" operator="equal">
      <formula>"CATASTROFICO"</formula>
    </cfRule>
    <cfRule type="cellIs" dxfId="140" priority="103" stopIfTrue="1" operator="equal">
      <formula>20</formula>
    </cfRule>
  </conditionalFormatting>
  <conditionalFormatting sqref="L71 L73:L127 L11 L15 L17 L38 L63 L36 L21 L55 L46 L48:L49 L69 L65 L67 L13 L44 L24:L25 L27 L31 L41 L51:L53 L59:L60">
    <cfRule type="cellIs" dxfId="139" priority="92" stopIfTrue="1" operator="equal">
      <formula>"ALTA"</formula>
    </cfRule>
    <cfRule type="cellIs" dxfId="138" priority="93" stopIfTrue="1" operator="equal">
      <formula>"MEDIA"</formula>
    </cfRule>
    <cfRule type="cellIs" dxfId="137" priority="94" stopIfTrue="1" operator="equal">
      <formula>"BAJA"</formula>
    </cfRule>
  </conditionalFormatting>
  <conditionalFormatting sqref="L71 L73:L127 L11 L15 L17 L38 L63 L36 L21 L55 L46 L48:L49 L69 L65 L67 L13 L44 L24:L25 L27 L31 L41 L51:L53 L59:L60">
    <cfRule type="cellIs" dxfId="136" priority="87" stopIfTrue="1" operator="equal">
      <formula>"CASI CERTEZA"</formula>
    </cfRule>
    <cfRule type="cellIs" dxfId="135" priority="88" stopIfTrue="1" operator="equal">
      <formula>"PROBABLE"</formula>
    </cfRule>
    <cfRule type="cellIs" dxfId="134" priority="89" stopIfTrue="1" operator="equal">
      <formula>"POSIBLE"</formula>
    </cfRule>
    <cfRule type="cellIs" dxfId="133" priority="90" stopIfTrue="1" operator="equal">
      <formula>"IMPROBABLE"</formula>
    </cfRule>
    <cfRule type="cellIs" dxfId="132" priority="91" stopIfTrue="1" operator="equal">
      <formula>"RARO"</formula>
    </cfRule>
  </conditionalFormatting>
  <conditionalFormatting sqref="C63 C71 C73:C127 P71 P73:P127 C11 P11 C15 P15 C17:C18 P17 P25 C38 P38 P63 C20:C21 P55 C46 C48:C49 P46 P48:P49 C69 P69 C65 C67 P65 P67 C59:C61 C13 P13 C44 P44 C24:C25 C27 P27 P31 C30:C31 C35:C36 P35:P36 C41 P41 C51:C53 P51:P53 C55:C57 P59:P60">
    <cfRule type="cellIs" dxfId="131" priority="83" stopIfTrue="1" operator="equal">
      <formula>"ZONA DE RIESGO INACEPTABLE"</formula>
    </cfRule>
    <cfRule type="cellIs" dxfId="130" priority="84" stopIfTrue="1" operator="equal">
      <formula>"ZONA DE RIESGO IMPORTANTE"</formula>
    </cfRule>
    <cfRule type="cellIs" dxfId="129" priority="85" stopIfTrue="1" operator="equal">
      <formula>"ZONA DE RIESGO MODERADO"</formula>
    </cfRule>
    <cfRule type="cellIs" dxfId="128" priority="86" stopIfTrue="1" operator="equal">
      <formula>"ZONA DE RIESGO ACEPTABLE"</formula>
    </cfRule>
  </conditionalFormatting>
  <conditionalFormatting sqref="C63 C71 C73:C127 P71 P73:P127 C11 P11 C15 P15 C17:C18 P17 P25 C38 P38 P63 C20:C21 P55 C46 C48:C49 P46 P48:P49 C69 P69 C65 C67 P65 P67 C59:C61 C13 P13 C44 P44 C24:C25 C27 P27 P31 C30:C31 C35:C36 P35:P36 C41 P41 C51:C53 P51:P53 C55:C57 P59:P60">
    <cfRule type="cellIs" dxfId="127" priority="79" stopIfTrue="1" operator="equal">
      <formula>"ZONA DE RIESGO BAJA"</formula>
    </cfRule>
    <cfRule type="cellIs" dxfId="126" priority="80" stopIfTrue="1" operator="equal">
      <formula>"ZONA DE RIESGO MODERADA"</formula>
    </cfRule>
    <cfRule type="cellIs" dxfId="125" priority="81" stopIfTrue="1" operator="equal">
      <formula>"ZONA DE RIESGO ALTA"</formula>
    </cfRule>
    <cfRule type="cellIs" dxfId="124" priority="82" stopIfTrue="1" operator="equal">
      <formula>"ZONA DE RIESGO EXTREMA"</formula>
    </cfRule>
  </conditionalFormatting>
  <conditionalFormatting sqref="N73:N127 N71 N11 N15 N17 N24:N25 N38 N63 N36 N31 N55 N46 N48:N49 N69 N65 N67 N13 N44 N27 N41 N51:N53 N59:N60">
    <cfRule type="cellIs" dxfId="123" priority="1242" stopIfTrue="1" operator="equal">
      <formula>"MENOR"</formula>
    </cfRule>
    <cfRule type="cellIs" dxfId="122" priority="1243" stopIfTrue="1" operator="equal">
      <formula>"INSIGNIFICANTE"</formula>
    </cfRule>
    <cfRule type="cellIs" dxfId="121" priority="1244" stopIfTrue="1" operator="equal">
      <formula>"MAYOR"</formula>
    </cfRule>
    <cfRule type="cellIs" dxfId="120" priority="1245" stopIfTrue="1" operator="equal">
      <formula>$K$10</formula>
    </cfRule>
    <cfRule type="colorScale" priority="1246">
      <colorScale>
        <cfvo type="num" val="1"/>
        <cfvo type="num" val="3"/>
        <cfvo type="num" val="5"/>
        <color rgb="FFFF0000"/>
        <color rgb="FFFFEB84"/>
        <color rgb="FF00B050"/>
      </colorScale>
    </cfRule>
    <cfRule type="colorScale" priority="1247">
      <colorScale>
        <cfvo type="min"/>
        <cfvo type="percentile" val="50"/>
        <cfvo type="max"/>
        <color rgb="FFF8696B"/>
        <color rgb="FFFFEB84"/>
        <color rgb="FF63BE7B"/>
      </colorScale>
    </cfRule>
  </conditionalFormatting>
  <conditionalFormatting sqref="M21:O21 O22:O23">
    <cfRule type="cellIs" dxfId="119" priority="60" stopIfTrue="1" operator="equal">
      <formula>"alta"</formula>
    </cfRule>
    <cfRule type="cellIs" dxfId="118" priority="61" stopIfTrue="1" operator="equal">
      <formula>"media"</formula>
    </cfRule>
    <cfRule type="cellIs" dxfId="117" priority="62" stopIfTrue="1" operator="equal">
      <formula>"baja"</formula>
    </cfRule>
  </conditionalFormatting>
  <conditionalFormatting sqref="M21:O21 O22:O23">
    <cfRule type="cellIs" dxfId="116" priority="57" stopIfTrue="1" operator="equal">
      <formula>"ALTA"</formula>
    </cfRule>
    <cfRule type="cellIs" dxfId="115" priority="58" stopIfTrue="1" operator="equal">
      <formula>"MEDIA"</formula>
    </cfRule>
    <cfRule type="cellIs" dxfId="114" priority="59" stopIfTrue="1" operator="equal">
      <formula>"BAJA"</formula>
    </cfRule>
  </conditionalFormatting>
  <conditionalFormatting sqref="M21:O21 O22:O23">
    <cfRule type="cellIs" dxfId="113" priority="52" stopIfTrue="1" operator="equal">
      <formula>"CASI CERTEZA"</formula>
    </cfRule>
    <cfRule type="cellIs" dxfId="112" priority="53" stopIfTrue="1" operator="equal">
      <formula>"PROBABLE"</formula>
    </cfRule>
    <cfRule type="cellIs" dxfId="111" priority="54" stopIfTrue="1" operator="equal">
      <formula>"POSIBLE"</formula>
    </cfRule>
    <cfRule type="cellIs" dxfId="110" priority="55" stopIfTrue="1" operator="equal">
      <formula>"IMPROBABLE"</formula>
    </cfRule>
    <cfRule type="cellIs" dxfId="109" priority="56" stopIfTrue="1" operator="equal">
      <formula>"RARO"</formula>
    </cfRule>
  </conditionalFormatting>
  <conditionalFormatting sqref="R21">
    <cfRule type="cellIs" dxfId="108" priority="49" stopIfTrue="1" operator="equal">
      <formula>"alta"</formula>
    </cfRule>
    <cfRule type="cellIs" dxfId="107" priority="50" stopIfTrue="1" operator="equal">
      <formula>"media"</formula>
    </cfRule>
    <cfRule type="cellIs" dxfId="106" priority="51" stopIfTrue="1" operator="equal">
      <formula>"baja"</formula>
    </cfRule>
  </conditionalFormatting>
  <conditionalFormatting sqref="R21">
    <cfRule type="cellIs" dxfId="105" priority="46" stopIfTrue="1" operator="equal">
      <formula>"ALTA"</formula>
    </cfRule>
    <cfRule type="cellIs" dxfId="104" priority="47" stopIfTrue="1" operator="equal">
      <formula>"MEDIA"</formula>
    </cfRule>
    <cfRule type="cellIs" dxfId="103" priority="48" stopIfTrue="1" operator="equal">
      <formula>"BAJA"</formula>
    </cfRule>
  </conditionalFormatting>
  <conditionalFormatting sqref="R21">
    <cfRule type="cellIs" dxfId="102" priority="41" stopIfTrue="1" operator="equal">
      <formula>"CASI CERTEZA"</formula>
    </cfRule>
    <cfRule type="cellIs" dxfId="101" priority="42" stopIfTrue="1" operator="equal">
      <formula>"PROBABLE"</formula>
    </cfRule>
    <cfRule type="cellIs" dxfId="100" priority="43" stopIfTrue="1" operator="equal">
      <formula>"POSIBLE"</formula>
    </cfRule>
    <cfRule type="cellIs" dxfId="99" priority="44" stopIfTrue="1" operator="equal">
      <formula>"IMPROBABLE"</formula>
    </cfRule>
    <cfRule type="cellIs" dxfId="98" priority="45" stopIfTrue="1" operator="equal">
      <formula>"RARO"</formula>
    </cfRule>
  </conditionalFormatting>
  <conditionalFormatting sqref="P21 P24">
    <cfRule type="cellIs" dxfId="97" priority="38" stopIfTrue="1" operator="equal">
      <formula>"ZONA DE RIESGO IMPORTANTE"</formula>
    </cfRule>
    <cfRule type="cellIs" dxfId="96" priority="39" stopIfTrue="1" operator="equal">
      <formula>"ZONA DE RIESGO MODERADO"</formula>
    </cfRule>
    <cfRule type="cellIs" dxfId="95" priority="40" stopIfTrue="1" operator="equal">
      <formula>"ZONA DE RIESGO ACEPTABLE"</formula>
    </cfRule>
  </conditionalFormatting>
  <conditionalFormatting sqref="P21 P24">
    <cfRule type="cellIs" dxfId="94" priority="37" stopIfTrue="1" operator="equal">
      <formula>"ZONA DE RIESGO INACEPTABLE"</formula>
    </cfRule>
  </conditionalFormatting>
  <conditionalFormatting sqref="P21 P24">
    <cfRule type="cellIs" dxfId="93" priority="33" stopIfTrue="1" operator="equal">
      <formula>"ZONA DE RIESGO INACEPTABLE"</formula>
    </cfRule>
    <cfRule type="cellIs" dxfId="92" priority="34" stopIfTrue="1" operator="equal">
      <formula>"ZONA DE RIESGO IMPORTANTE"</formula>
    </cfRule>
    <cfRule type="cellIs" dxfId="91" priority="35" stopIfTrue="1" operator="equal">
      <formula>"ZONA DE RIESGO MODERADO"</formula>
    </cfRule>
    <cfRule type="cellIs" dxfId="90" priority="36" stopIfTrue="1" operator="equal">
      <formula>"ZONA DE RIESGO ACEPTABLE"</formula>
    </cfRule>
  </conditionalFormatting>
  <conditionalFormatting sqref="P21 P24">
    <cfRule type="cellIs" dxfId="89" priority="29" stopIfTrue="1" operator="equal">
      <formula>"ZONA DE RIESGO BAJA"</formula>
    </cfRule>
    <cfRule type="cellIs" dxfId="88" priority="30" stopIfTrue="1" operator="equal">
      <formula>"ZONA DE RIESGO MODERADA"</formula>
    </cfRule>
    <cfRule type="cellIs" dxfId="87" priority="31" stopIfTrue="1" operator="equal">
      <formula>"ZONA DE RIESGO ALTA"</formula>
    </cfRule>
    <cfRule type="cellIs" dxfId="86" priority="32" stopIfTrue="1" operator="equal">
      <formula>"ZONA DE RIESGO EXTREMA"</formula>
    </cfRule>
  </conditionalFormatting>
  <conditionalFormatting sqref="Q21">
    <cfRule type="cellIs" dxfId="85" priority="27" stopIfTrue="1" operator="equal">
      <formula>"Cambia la evaluación antes de controles"</formula>
    </cfRule>
    <cfRule type="cellIs" dxfId="84" priority="28" stopIfTrue="1" operator="equal">
      <formula>"Se mantiene en la zona de riesgo"</formula>
    </cfRule>
  </conditionalFormatting>
  <conditionalFormatting sqref="Q30">
    <cfRule type="cellIs" dxfId="83" priority="25" stopIfTrue="1" operator="equal">
      <formula>"Cambia la evaluación antes de controles"</formula>
    </cfRule>
    <cfRule type="cellIs" dxfId="82" priority="26" stopIfTrue="1" operator="equal">
      <formula>"Se mantiene en la zona de riesgo"</formula>
    </cfRule>
  </conditionalFormatting>
  <conditionalFormatting sqref="P30">
    <cfRule type="cellIs" dxfId="81" priority="22" stopIfTrue="1" operator="equal">
      <formula>"ZONA DE RIESGO IMPORTANTE"</formula>
    </cfRule>
    <cfRule type="cellIs" dxfId="80" priority="23" stopIfTrue="1" operator="equal">
      <formula>"ZONA DE RIESGO MODERADO"</formula>
    </cfRule>
    <cfRule type="cellIs" dxfId="79" priority="24" stopIfTrue="1" operator="equal">
      <formula>"ZONA DE RIESGO ACEPTABLE"</formula>
    </cfRule>
  </conditionalFormatting>
  <conditionalFormatting sqref="P30">
    <cfRule type="cellIs" dxfId="78" priority="21" stopIfTrue="1" operator="equal">
      <formula>"ZONA DE RIESGO INACEPTABLE"</formula>
    </cfRule>
  </conditionalFormatting>
  <conditionalFormatting sqref="P30">
    <cfRule type="cellIs" dxfId="77" priority="17" stopIfTrue="1" operator="equal">
      <formula>"ZONA DE RIESGO INACEPTABLE"</formula>
    </cfRule>
    <cfRule type="cellIs" dxfId="76" priority="18" stopIfTrue="1" operator="equal">
      <formula>"ZONA DE RIESGO IMPORTANTE"</formula>
    </cfRule>
    <cfRule type="cellIs" dxfId="75" priority="19" stopIfTrue="1" operator="equal">
      <formula>"ZONA DE RIESGO MODERADO"</formula>
    </cfRule>
    <cfRule type="cellIs" dxfId="74" priority="20" stopIfTrue="1" operator="equal">
      <formula>"ZONA DE RIESGO ACEPTABLE"</formula>
    </cfRule>
  </conditionalFormatting>
  <conditionalFormatting sqref="P30">
    <cfRule type="cellIs" dxfId="73" priority="13" stopIfTrue="1" operator="equal">
      <formula>"ZONA DE RIESGO BAJA"</formula>
    </cfRule>
    <cfRule type="cellIs" dxfId="72" priority="14" stopIfTrue="1" operator="equal">
      <formula>"ZONA DE RIESGO MODERADA"</formula>
    </cfRule>
    <cfRule type="cellIs" dxfId="71" priority="15" stopIfTrue="1" operator="equal">
      <formula>"ZONA DE RIESGO ALTA"</formula>
    </cfRule>
    <cfRule type="cellIs" dxfId="70" priority="16" stopIfTrue="1" operator="equal">
      <formula>"ZONA DE RIESGO EXTREMA"</formula>
    </cfRule>
  </conditionalFormatting>
  <conditionalFormatting sqref="P18 P20">
    <cfRule type="cellIs" dxfId="69" priority="10" stopIfTrue="1" operator="equal">
      <formula>"ZONA DE RIESGO IMPORTANTE"</formula>
    </cfRule>
    <cfRule type="cellIs" dxfId="68" priority="11" stopIfTrue="1" operator="equal">
      <formula>"ZONA DE RIESGO MODERADO"</formula>
    </cfRule>
    <cfRule type="cellIs" dxfId="67" priority="12" stopIfTrue="1" operator="equal">
      <formula>"ZONA DE RIESGO ACEPTABLE"</formula>
    </cfRule>
  </conditionalFormatting>
  <conditionalFormatting sqref="P18 P20">
    <cfRule type="cellIs" dxfId="66" priority="9" stopIfTrue="1" operator="equal">
      <formula>"ZONA DE RIESGO INACEPTABLE"</formula>
    </cfRule>
  </conditionalFormatting>
  <conditionalFormatting sqref="P18 P20">
    <cfRule type="cellIs" dxfId="65" priority="5" stopIfTrue="1" operator="equal">
      <formula>"ZONA DE RIESGO INACEPTABLE"</formula>
    </cfRule>
    <cfRule type="cellIs" dxfId="64" priority="6" stopIfTrue="1" operator="equal">
      <formula>"ZONA DE RIESGO IMPORTANTE"</formula>
    </cfRule>
    <cfRule type="cellIs" dxfId="63" priority="7" stopIfTrue="1" operator="equal">
      <formula>"ZONA DE RIESGO MODERADO"</formula>
    </cfRule>
    <cfRule type="cellIs" dxfId="62" priority="8" stopIfTrue="1" operator="equal">
      <formula>"ZONA DE RIESGO ACEPTABLE"</formula>
    </cfRule>
  </conditionalFormatting>
  <conditionalFormatting sqref="P18 P20">
    <cfRule type="cellIs" dxfId="61" priority="1" stopIfTrue="1" operator="equal">
      <formula>"ZONA DE RIESGO BAJA"</formula>
    </cfRule>
    <cfRule type="cellIs" dxfId="60" priority="2" stopIfTrue="1" operator="equal">
      <formula>"ZONA DE RIESGO MODERADA"</formula>
    </cfRule>
    <cfRule type="cellIs" dxfId="59" priority="3" stopIfTrue="1" operator="equal">
      <formula>"ZONA DE RIESGO ALTA"</formula>
    </cfRule>
    <cfRule type="cellIs" dxfId="58" priority="4" stopIfTrue="1" operator="equal">
      <formula>"ZONA DE RIESGO EXTREMA"</formula>
    </cfRule>
  </conditionalFormatting>
  <dataValidations count="64">
    <dataValidation type="list" allowBlank="1" showInputMessage="1" showErrorMessage="1" sqref="R71 R55 R30:R31 R27 R20:R21 R11 R35:R36 R41 R67 R13 R59:R60 R15 R17:R18 R73:R127 R46 R69 R63 R65 R44 R24:R25 R38 R48:R49 R51:R53" xr:uid="{00000000-0002-0000-0200-000000000000}">
      <formula1>$E$184:$E$188</formula1>
    </dataValidation>
    <dataValidation type="list" allowBlank="1" showInputMessage="1" showErrorMessage="1" sqref="K127" xr:uid="{00000000-0002-0000-0200-000001000000}">
      <formula1>$K$184:$K$188</formula1>
    </dataValidation>
    <dataValidation type="list" allowBlank="1" showInputMessage="1" showErrorMessage="1" sqref="M71 M55 M30:M31 M27 M17:M21 M11 M35:M36 M41 M67 M59:M60 M15 M13 M73:M127 M46 M69 M63 M65 M44 M24:M25 M38 M48:M49 M51:M53" xr:uid="{00000000-0002-0000-0200-000002000000}">
      <formula1>$L$184:$L$188</formula1>
    </dataValidation>
    <dataValidation type="list" allowBlank="1" showInputMessage="1" showErrorMessage="1" sqref="P71 P55 P30:P31 P27 P20:P21 P11 P35:P36 P41 P67 P44 P59:P60 P15 P73:P127 P46 P69 P63 P65 P13 P17:P18 P24:P25 P38 P48:P49 P51:P53" xr:uid="{00000000-0002-0000-0200-000003000000}">
      <formula1>$N$184:$N$187</formula1>
    </dataValidation>
    <dataValidation type="list" allowBlank="1" showInputMessage="1" showErrorMessage="1" sqref="K71 K55 K30:K31 K27 K20:K21 K11 K35:K36 K41 K67 K13 K59:K60 K15 K17:K18 K73:K126 K46 K69 K63 K65 K44 K24:K25 K38 K48:K49 K51:K53" xr:uid="{00000000-0002-0000-0200-000004000000}">
      <formula1>$K$186:$K$188</formula1>
    </dataValidation>
    <dataValidation type="list" allowBlank="1" showInputMessage="1" showErrorMessage="1" sqref="J11:J12 J20 J30 J67:J127" xr:uid="{00000000-0002-0000-0200-000005000000}">
      <formula1>$J$184:$J$191</formula1>
    </dataValidation>
    <dataValidation type="list" allowBlank="1" showInputMessage="1" showErrorMessage="1" sqref="D11:D12 G67:I127 D49:D50 G20:I20 D20 G11:I12 D30 D67:D127" xr:uid="{00000000-0002-0000-0200-000006000000}">
      <formula1>$B$185:$B$186</formula1>
    </dataValidation>
    <dataValidation type="list" allowBlank="1" showInputMessage="1" showErrorMessage="1" sqref="F11:F12 F20 F30 F67:F127" xr:uid="{00000000-0002-0000-0200-000007000000}">
      <formula1>$A$184:$A$186</formula1>
    </dataValidation>
    <dataValidation type="list" allowBlank="1" showInputMessage="1" showErrorMessage="1" sqref="F13:F14 F41:F43" xr:uid="{00000000-0002-0000-0200-000008000000}">
      <formula1>$A$185:$A$187</formula1>
    </dataValidation>
    <dataValidation type="list" allowBlank="1" showInputMessage="1" showErrorMessage="1" sqref="G13:I14 D41:D43 G41:I43 D13:D14" xr:uid="{00000000-0002-0000-0200-000009000000}">
      <formula1>$B$186:$B$187</formula1>
    </dataValidation>
    <dataValidation type="list" allowBlank="1" showInputMessage="1" showErrorMessage="1" sqref="J13:J14 J41:J43" xr:uid="{00000000-0002-0000-0200-00000A000000}">
      <formula1>$J$185:$J$192</formula1>
    </dataValidation>
    <dataValidation type="list" allowBlank="1" showInputMessage="1" showErrorMessage="1" sqref="J15:J16 J51:J54" xr:uid="{00000000-0002-0000-0200-00000B000000}">
      <formula1>$J$178:$J$185</formula1>
    </dataValidation>
    <dataValidation type="list" allowBlank="1" showInputMessage="1" showErrorMessage="1" sqref="D15:D16 G51:I54 D51:D54 G15:I16" xr:uid="{00000000-0002-0000-0200-00000C000000}">
      <formula1>$B$179:$B$180</formula1>
    </dataValidation>
    <dataValidation type="list" allowBlank="1" showInputMessage="1" showErrorMessage="1" sqref="F15:F16 F51:F54" xr:uid="{00000000-0002-0000-0200-00000D000000}">
      <formula1>$A$178:$A$180</formula1>
    </dataValidation>
    <dataValidation type="list" allowBlank="1" showInputMessage="1" showErrorMessage="1" sqref="F17" xr:uid="{00000000-0002-0000-0200-00000E000000}">
      <formula1>$A$186:$A$188</formula1>
    </dataValidation>
    <dataValidation type="list" allowBlank="1" showInputMessage="1" showErrorMessage="1" sqref="G17:I17 D17" xr:uid="{00000000-0002-0000-0200-00000F000000}">
      <formula1>$B$187:$B$188</formula1>
    </dataValidation>
    <dataValidation type="list" allowBlank="1" showInputMessage="1" showErrorMessage="1" sqref="J17" xr:uid="{00000000-0002-0000-0200-000010000000}">
      <formula1>$J$186:$J$193</formula1>
    </dataValidation>
    <dataValidation type="list" allowBlank="1" showInputMessage="1" showErrorMessage="1" sqref="J19" xr:uid="{00000000-0002-0000-0200-000011000000}">
      <formula1>$J$219:$J$226</formula1>
    </dataValidation>
    <dataValidation type="list" allowBlank="1" showInputMessage="1" showErrorMessage="1" sqref="F19" xr:uid="{00000000-0002-0000-0200-000012000000}">
      <formula1>$A$219:$A$221</formula1>
    </dataValidation>
    <dataValidation type="list" allowBlank="1" showInputMessage="1" showErrorMessage="1" sqref="G19:I19" xr:uid="{00000000-0002-0000-0200-000013000000}">
      <formula1>$B$220:$B$221</formula1>
    </dataValidation>
    <dataValidation type="list" allowBlank="1" showInputMessage="1" showErrorMessage="1" sqref="F18" xr:uid="{00000000-0002-0000-0200-000014000000}">
      <formula1>$A$218:$A$220</formula1>
    </dataValidation>
    <dataValidation type="list" allowBlank="1" showInputMessage="1" showErrorMessage="1" sqref="G18:I18" xr:uid="{00000000-0002-0000-0200-000015000000}">
      <formula1>$B$219:$B$220</formula1>
    </dataValidation>
    <dataValidation type="list" allowBlank="1" showInputMessage="1" showErrorMessage="1" sqref="J18" xr:uid="{00000000-0002-0000-0200-000016000000}">
      <formula1>$J$218:$J$225</formula1>
    </dataValidation>
    <dataValidation type="list" allowBlank="1" showInputMessage="1" showErrorMessage="1" sqref="D18:D19" xr:uid="{00000000-0002-0000-0200-000017000000}">
      <formula1>$B$189:$B$190</formula1>
    </dataValidation>
    <dataValidation type="list" allowBlank="1" showInputMessage="1" showErrorMessage="1" sqref="J21 J46:J47 J24" xr:uid="{00000000-0002-0000-0200-000018000000}">
      <formula1>$J$193:$J$200</formula1>
    </dataValidation>
    <dataValidation type="list" allowBlank="1" showInputMessage="1" showErrorMessage="1" sqref="G21:I22 D46:D47 G46:I47 D24 G24:I24 D21" xr:uid="{00000000-0002-0000-0200-000019000000}">
      <formula1>$B$194:$B$195</formula1>
    </dataValidation>
    <dataValidation type="list" allowBlank="1" showInputMessage="1" showErrorMessage="1" sqref="F21:F22 F46:F47 F24" xr:uid="{00000000-0002-0000-0200-00001A000000}">
      <formula1>$A$193:$A$195</formula1>
    </dataValidation>
    <dataValidation type="list" allowBlank="1" showInputMessage="1" showErrorMessage="1" sqref="F23 F48" xr:uid="{00000000-0002-0000-0200-00001B000000}">
      <formula1>$A$190:$A$192</formula1>
    </dataValidation>
    <dataValidation type="list" allowBlank="1" showInputMessage="1" showErrorMessage="1" sqref="G23:I23 D22:D23 G48:I48 D48" xr:uid="{00000000-0002-0000-0200-00001C000000}">
      <formula1>$B$191:$B$192</formula1>
    </dataValidation>
    <dataValidation type="list" allowBlank="1" showInputMessage="1" showErrorMessage="1" sqref="J22:J23 J48" xr:uid="{00000000-0002-0000-0200-00001D000000}">
      <formula1>$J$190:$J$197</formula1>
    </dataValidation>
    <dataValidation type="list" allowBlank="1" showInputMessage="1" showErrorMessage="1" sqref="J25:J26" xr:uid="{00000000-0002-0000-0200-00001E000000}">
      <formula1>$J$192:$J$199</formula1>
    </dataValidation>
    <dataValidation type="list" allowBlank="1" showInputMessage="1" showErrorMessage="1" sqref="G25:I26 D25:D26" xr:uid="{00000000-0002-0000-0200-00001F000000}">
      <formula1>$B$193:$B$194</formula1>
    </dataValidation>
    <dataValidation type="list" allowBlank="1" showInputMessage="1" showErrorMessage="1" sqref="F25:F26" xr:uid="{00000000-0002-0000-0200-000020000000}">
      <formula1>$A$192:$A$194</formula1>
    </dataValidation>
    <dataValidation type="list" allowBlank="1" showInputMessage="1" showErrorMessage="1" sqref="D27:D29 G27:I29" xr:uid="{00000000-0002-0000-0200-000021000000}">
      <formula1>$B$210:$B$211</formula1>
    </dataValidation>
    <dataValidation type="list" allowBlank="1" showInputMessage="1" showErrorMessage="1" sqref="F27:F29" xr:uid="{00000000-0002-0000-0200-000022000000}">
      <formula1>$A$209:$A$211</formula1>
    </dataValidation>
    <dataValidation type="list" allowBlank="1" showInputMessage="1" showErrorMessage="1" sqref="J27:J29" xr:uid="{00000000-0002-0000-0200-000023000000}">
      <formula1>$J$209:$J$216</formula1>
    </dataValidation>
    <dataValidation type="list" allowBlank="1" showInputMessage="1" showErrorMessage="1" sqref="G30:I30" xr:uid="{00000000-0002-0000-0200-000024000000}">
      <formula1>$B$184:$B$185</formula1>
    </dataValidation>
    <dataValidation type="list" allowBlank="1" showInputMessage="1" showErrorMessage="1" sqref="J31 J55:J58" xr:uid="{00000000-0002-0000-0200-000025000000}">
      <formula1>$J$180:$J$187</formula1>
    </dataValidation>
    <dataValidation type="list" allowBlank="1" showInputMessage="1" showErrorMessage="1" sqref="G31:I31 G55:I58 D55:D58 D31:D34" xr:uid="{00000000-0002-0000-0200-000026000000}">
      <formula1>$B$181:$B$182</formula1>
    </dataValidation>
    <dataValidation type="list" allowBlank="1" showInputMessage="1" showErrorMessage="1" sqref="F31 F55:F58" xr:uid="{00000000-0002-0000-0200-000027000000}">
      <formula1>$A$180:$A$182</formula1>
    </dataValidation>
    <dataValidation type="list" allowBlank="1" showInputMessage="1" showErrorMessage="1" sqref="J32:J35" xr:uid="{00000000-0002-0000-0200-000028000000}">
      <formula1>$J$177:$J$184</formula1>
    </dataValidation>
    <dataValidation type="list" allowBlank="1" showInputMessage="1" showErrorMessage="1" sqref="G32:I35 D35" xr:uid="{00000000-0002-0000-0200-000029000000}">
      <formula1>$B$178:$B$179</formula1>
    </dataValidation>
    <dataValidation type="list" allowBlank="1" showInputMessage="1" showErrorMessage="1" sqref="F32:F35" xr:uid="{00000000-0002-0000-0200-00002A000000}">
      <formula1>$A$177:$A$179</formula1>
    </dataValidation>
    <dataValidation type="list" allowBlank="1" showInputMessage="1" showErrorMessage="1" sqref="D36:D37 G36:I37" xr:uid="{00000000-0002-0000-0200-00002B000000}">
      <formula1>$B$190:$B$191</formula1>
    </dataValidation>
    <dataValidation type="list" allowBlank="1" showInputMessage="1" showErrorMessage="1" sqref="J36:J37" xr:uid="{00000000-0002-0000-0200-00002C000000}">
      <formula1>$J$189:$J$196</formula1>
    </dataValidation>
    <dataValidation type="list" allowBlank="1" showInputMessage="1" showErrorMessage="1" sqref="F36:F37" xr:uid="{00000000-0002-0000-0200-00002D000000}">
      <formula1>$A$189:$A$191</formula1>
    </dataValidation>
    <dataValidation type="list" allowBlank="1" showInputMessage="1" showErrorMessage="1" sqref="D38:D40 G38:I40" xr:uid="{00000000-0002-0000-0200-00002E000000}">
      <formula1>$B$200:$B$201</formula1>
    </dataValidation>
    <dataValidation type="list" allowBlank="1" showInputMessage="1" showErrorMessage="1" sqref="F38:F40" xr:uid="{00000000-0002-0000-0200-00002F000000}">
      <formula1>$A$200:$A$202</formula1>
    </dataValidation>
    <dataValidation type="list" allowBlank="1" showInputMessage="1" showErrorMessage="1" sqref="J38:J40" xr:uid="{00000000-0002-0000-0200-000030000000}">
      <formula1>$J$200:$J$207</formula1>
    </dataValidation>
    <dataValidation type="list" allowBlank="1" showInputMessage="1" showErrorMessage="1" sqref="G44:I45 D44:D45" xr:uid="{00000000-0002-0000-0200-000031000000}">
      <formula1>$B$195:$B$196</formula1>
    </dataValidation>
    <dataValidation type="list" allowBlank="1" showInputMessage="1" showErrorMessage="1" sqref="F44:F45" xr:uid="{00000000-0002-0000-0200-000032000000}">
      <formula1>$A$194:$A$196</formula1>
    </dataValidation>
    <dataValidation type="list" allowBlank="1" showInputMessage="1" showErrorMessage="1" sqref="J44:J45" xr:uid="{00000000-0002-0000-0200-000033000000}">
      <formula1>$J$195:$J$202</formula1>
    </dataValidation>
    <dataValidation type="list" allowBlank="1" showInputMessage="1" showErrorMessage="1" sqref="J49:J50" xr:uid="{00000000-0002-0000-0200-000034000000}">
      <formula1>$J$127:$J$134</formula1>
    </dataValidation>
    <dataValidation type="list" allowBlank="1" showInputMessage="1" showErrorMessage="1" sqref="G49:I50" xr:uid="{00000000-0002-0000-0200-000035000000}">
      <formula1>$B$128:$B$129</formula1>
    </dataValidation>
    <dataValidation type="list" allowBlank="1" showInputMessage="1" showErrorMessage="1" sqref="F49:F50" xr:uid="{00000000-0002-0000-0200-000036000000}">
      <formula1>$A$127:$A$129</formula1>
    </dataValidation>
    <dataValidation type="list" allowBlank="1" showInputMessage="1" showErrorMessage="1" sqref="J59" xr:uid="{00000000-0002-0000-0200-000037000000}">
      <formula1>$J$85:$J$92</formula1>
    </dataValidation>
    <dataValidation type="list" allowBlank="1" showInputMessage="1" showErrorMessage="1" sqref="D59 G59:I59" xr:uid="{00000000-0002-0000-0200-000038000000}">
      <formula1>$B$86:$B$87</formula1>
    </dataValidation>
    <dataValidation type="list" allowBlank="1" showInputMessage="1" showErrorMessage="1" sqref="F59" xr:uid="{00000000-0002-0000-0200-000039000000}">
      <formula1>$A$85:$A$87</formula1>
    </dataValidation>
    <dataValidation type="list" allowBlank="1" showInputMessage="1" showErrorMessage="1" sqref="F60:F62" xr:uid="{00000000-0002-0000-0200-00003A000000}">
      <formula1>$A$87:$A$89</formula1>
    </dataValidation>
    <dataValidation type="list" allowBlank="1" showInputMessage="1" showErrorMessage="1" sqref="D60:D62 G60:I62" xr:uid="{00000000-0002-0000-0200-00003B000000}">
      <formula1>$B$88:$B$89</formula1>
    </dataValidation>
    <dataValidation type="list" allowBlank="1" showInputMessage="1" showErrorMessage="1" sqref="J60:J62" xr:uid="{00000000-0002-0000-0200-00003C000000}">
      <formula1>$J$87:$J$94</formula1>
    </dataValidation>
    <dataValidation type="list" allowBlank="1" showInputMessage="1" showErrorMessage="1" sqref="F63:F66" xr:uid="{00000000-0002-0000-0200-00003D000000}">
      <formula1>$A$81:$A$83</formula1>
    </dataValidation>
    <dataValidation type="list" allowBlank="1" showInputMessage="1" showErrorMessage="1" sqref="D63:D66 G63:I66" xr:uid="{00000000-0002-0000-0200-00003E000000}">
      <formula1>$B$82:$B$83</formula1>
    </dataValidation>
    <dataValidation type="list" allowBlank="1" showInputMessage="1" showErrorMessage="1" sqref="J63:J66" xr:uid="{00000000-0002-0000-0200-00003F000000}">
      <formula1>$J$81:$J$88</formula1>
    </dataValidation>
  </dataValidations>
  <printOptions horizontalCentered="1"/>
  <pageMargins left="0.6692913385826772" right="0.43307086614173229" top="0.59055118110236227" bottom="0.62992125984251968" header="0" footer="0"/>
  <pageSetup paperSize="5" scale="47" orientation="landscape" r:id="rId1"/>
  <headerFooter alignWithMargins="0"/>
  <rowBreaks count="5" manualBreakCount="5">
    <brk id="17" max="17" man="1"/>
    <brk id="30" max="17" man="1"/>
    <brk id="43" max="17" man="1"/>
    <brk id="54" max="17" man="1"/>
    <brk id="66"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1"/>
  <sheetViews>
    <sheetView topLeftCell="A7" zoomScale="90" zoomScaleNormal="90" workbookViewId="0">
      <selection activeCell="J20" sqref="J20"/>
    </sheetView>
  </sheetViews>
  <sheetFormatPr baseColWidth="10" defaultRowHeight="13" x14ac:dyDescent="0.15"/>
  <cols>
    <col min="1" max="1" width="1.5" customWidth="1"/>
    <col min="2" max="2" width="4.6640625" customWidth="1"/>
    <col min="3" max="3" width="16.1640625" customWidth="1"/>
    <col min="4" max="27" width="4.6640625" customWidth="1"/>
  </cols>
  <sheetData>
    <row r="1" spans="1:27" ht="6" customHeight="1" x14ac:dyDescent="0.15">
      <c r="A1" s="94"/>
      <c r="B1" s="94"/>
      <c r="C1" s="95"/>
      <c r="D1" s="94"/>
      <c r="E1" s="94"/>
      <c r="F1" s="94"/>
      <c r="G1" s="94"/>
      <c r="H1" s="94"/>
      <c r="I1" s="94"/>
      <c r="J1" s="94"/>
      <c r="K1" s="94"/>
      <c r="L1" s="94"/>
      <c r="M1" s="94"/>
      <c r="N1" s="94"/>
      <c r="O1" s="94"/>
      <c r="P1" s="94"/>
      <c r="Q1" s="94"/>
      <c r="R1" s="94"/>
      <c r="S1" s="94"/>
      <c r="T1" s="94"/>
      <c r="U1" s="94"/>
      <c r="V1" s="94"/>
      <c r="W1" s="94"/>
      <c r="X1" s="94"/>
      <c r="Y1" s="94"/>
      <c r="Z1" s="94"/>
      <c r="AA1" s="94"/>
    </row>
    <row r="2" spans="1:27" ht="18" x14ac:dyDescent="0.15">
      <c r="A2" s="94"/>
      <c r="B2" s="94"/>
      <c r="C2" s="399" t="s">
        <v>92</v>
      </c>
      <c r="D2" s="399"/>
      <c r="E2" s="399"/>
      <c r="F2" s="399"/>
      <c r="G2" s="399"/>
      <c r="H2" s="399"/>
      <c r="I2" s="399"/>
      <c r="J2" s="399"/>
      <c r="K2" s="399"/>
      <c r="L2" s="399"/>
      <c r="M2" s="399"/>
      <c r="N2" s="399"/>
      <c r="O2" s="399"/>
      <c r="P2" s="399"/>
      <c r="Q2" s="399"/>
      <c r="R2" s="399"/>
      <c r="S2" s="399"/>
      <c r="T2" s="399"/>
      <c r="U2" s="399"/>
      <c r="V2" s="399"/>
      <c r="W2" s="399"/>
      <c r="X2" s="399"/>
      <c r="Y2" s="399"/>
      <c r="Z2" s="399"/>
      <c r="AA2" s="399"/>
    </row>
    <row r="3" spans="1:27" ht="6.75" customHeight="1" thickBot="1" x14ac:dyDescent="0.2">
      <c r="A3" s="94"/>
      <c r="B3" s="94"/>
      <c r="C3" s="95"/>
      <c r="D3" s="94"/>
      <c r="E3" s="94"/>
      <c r="F3" s="94"/>
      <c r="G3" s="94"/>
      <c r="H3" s="94"/>
      <c r="I3" s="94"/>
      <c r="J3" s="94"/>
      <c r="K3" s="94"/>
      <c r="L3" s="94"/>
      <c r="M3" s="94"/>
      <c r="N3" s="94"/>
      <c r="O3" s="94"/>
      <c r="P3" s="94"/>
      <c r="Q3" s="94"/>
      <c r="R3" s="94"/>
      <c r="S3" s="94"/>
      <c r="T3" s="94"/>
      <c r="U3" s="94"/>
      <c r="V3" s="94"/>
      <c r="W3" s="94"/>
      <c r="X3" s="94"/>
      <c r="Y3" s="94"/>
      <c r="Z3" s="94"/>
      <c r="AA3" s="94"/>
    </row>
    <row r="4" spans="1:27" ht="8.25" customHeight="1" x14ac:dyDescent="0.15">
      <c r="A4" s="94"/>
      <c r="B4" s="94"/>
      <c r="C4" s="400" t="s">
        <v>143</v>
      </c>
      <c r="D4" s="180"/>
      <c r="E4" s="181"/>
      <c r="F4" s="181"/>
      <c r="G4" s="181"/>
      <c r="H4" s="181"/>
      <c r="I4" s="181"/>
      <c r="J4" s="181"/>
      <c r="K4" s="208"/>
      <c r="L4" s="117"/>
      <c r="M4" s="117"/>
      <c r="N4" s="117"/>
      <c r="O4" s="117"/>
      <c r="P4" s="117"/>
      <c r="Q4" s="117"/>
      <c r="R4" s="117"/>
      <c r="S4" s="183"/>
      <c r="T4" s="119"/>
      <c r="U4" s="119"/>
      <c r="V4" s="119"/>
      <c r="W4" s="119"/>
      <c r="X4" s="119"/>
      <c r="Y4" s="119"/>
      <c r="Z4" s="119"/>
      <c r="AA4" s="120"/>
    </row>
    <row r="5" spans="1:27" ht="19.5" customHeight="1" x14ac:dyDescent="0.15">
      <c r="A5" s="94"/>
      <c r="B5" s="94"/>
      <c r="C5" s="400"/>
      <c r="D5" s="130"/>
      <c r="E5" s="107" t="str">
        <f>IF(CONCATENATE($C$4,$D$39)=Resumen!N7,Resumen!C7,"")</f>
        <v/>
      </c>
      <c r="F5" s="107" t="str">
        <f>IF(CONCATENATE($C$4,$D$39)=Resumen!N12,Resumen!C12,"")</f>
        <v/>
      </c>
      <c r="G5" s="107" t="str">
        <f>IF(CONCATENATE($C$4,$D$39)=Resumen!N17,Resumen!C17,"")</f>
        <v/>
      </c>
      <c r="H5" s="107" t="str">
        <f>IF(CONCATENATE($C$4,$D$39)=Resumen!N22,Resumen!C22,"")</f>
        <v/>
      </c>
      <c r="I5" s="107" t="str">
        <f>IF(CONCATENATE($C$4,$D$39)=Resumen!N27,Resumen!C27,"")</f>
        <v/>
      </c>
      <c r="J5" s="107" t="str">
        <f>IF(CONCATENATE($C$4,$D$39)=Resumen!N32,Resumen!C32,"")</f>
        <v/>
      </c>
      <c r="K5" s="204" t="str">
        <f>IF(CONCATENATE($C$4,$D$39)=Resumen!N37,Resumen!C37,"")</f>
        <v/>
      </c>
      <c r="L5" s="109"/>
      <c r="M5" s="109" t="str">
        <f>IF(CONCATENATE($C$4,$L$39)=Resumen!N7,Resumen!C7,"")</f>
        <v/>
      </c>
      <c r="N5" s="109" t="str">
        <f>IF(CONCATENATE($C$4,$L$39)=Resumen!N12,Resumen!C12,"")</f>
        <v/>
      </c>
      <c r="O5" s="109" t="str">
        <f>IF(CONCATENATE($C$4,$L$39)=Resumen!N17,Resumen!C17,"")</f>
        <v/>
      </c>
      <c r="P5" s="109" t="str">
        <f>IF(CONCATENATE($C$4,$L$39)=Resumen!N22,Resumen!C22,"")</f>
        <v>R16</v>
      </c>
      <c r="Q5" s="109" t="str">
        <f>IF(CONCATENATE($C$4,$L$39)=Resumen!N27,Resumen!C27,"")</f>
        <v/>
      </c>
      <c r="R5" s="109" t="str">
        <f>IF(CONCATENATE($C$4,$L$39)=Resumen!N32,Resumen!C32,"")</f>
        <v/>
      </c>
      <c r="S5" s="207" t="str">
        <f>IF(CONCATENATE($C$4,$L$39)=Resumen!N37,Resumen!C37,"")</f>
        <v/>
      </c>
      <c r="T5" s="98"/>
      <c r="U5" s="98" t="str">
        <f>IF(CONCATENATE($C$4,$T$39)=Resumen!N7,Resumen!C7,"")</f>
        <v/>
      </c>
      <c r="V5" s="98" t="str">
        <f>IF(CONCATENATE($C$4,$T$39)=Resumen!N12,Resumen!C12,"")</f>
        <v/>
      </c>
      <c r="W5" s="98" t="str">
        <f>IF(CONCATENATE($C$4,$T$39)=Resumen!N17,Resumen!C17,"")</f>
        <v/>
      </c>
      <c r="X5" s="98" t="str">
        <f>IF(CONCATENATE($C$4,$T$39)=Resumen!N22,Resumen!C22,"")</f>
        <v/>
      </c>
      <c r="Y5" s="98" t="str">
        <f>IF(CONCATENATE($C$4,$T$39)=Resumen!N27,Resumen!C27,"")</f>
        <v/>
      </c>
      <c r="Z5" s="98" t="str">
        <f>IF(CONCATENATE($C$4,$T$39)=Resumen!N32,Resumen!C32,"")</f>
        <v/>
      </c>
      <c r="AA5" s="205" t="str">
        <f>IF(CONCATENATE($C$4,$T$39)=Resumen!N37,Resumen!C37,"")</f>
        <v/>
      </c>
    </row>
    <row r="6" spans="1:27" ht="19.5" customHeight="1" x14ac:dyDescent="0.15">
      <c r="A6" s="94"/>
      <c r="B6" s="398" t="s">
        <v>30</v>
      </c>
      <c r="C6" s="400"/>
      <c r="D6" s="130"/>
      <c r="E6" s="107" t="str">
        <f>IF(CONCATENATE($C$4,$D$39)=Resumen!N8,Resumen!C8,"")</f>
        <v/>
      </c>
      <c r="F6" s="107" t="str">
        <f>IF(CONCATENATE($C$4,$D$39)=Resumen!N13,Resumen!C13,"")</f>
        <v/>
      </c>
      <c r="G6" s="107" t="str">
        <f>IF(CONCATENATE($C$4,$D$39)=Resumen!N18,Resumen!C18,"")</f>
        <v/>
      </c>
      <c r="H6" s="107" t="str">
        <f>IF(CONCATENATE($C$4,$D$39)=Resumen!N23,Resumen!C23,"")</f>
        <v/>
      </c>
      <c r="I6" s="107" t="str">
        <f>IF(CONCATENATE($C$4,$D$39)=Resumen!N28,Resumen!C28,"")</f>
        <v/>
      </c>
      <c r="J6" s="107" t="str">
        <f>IF(CONCATENATE($C$4,$D$39)=Resumen!N33,Resumen!C33,"")</f>
        <v/>
      </c>
      <c r="K6" s="204" t="str">
        <f>IF(CONCATENATE($C$4,$D$39)=Resumen!N38,Resumen!C38,"")</f>
        <v/>
      </c>
      <c r="L6" s="109"/>
      <c r="M6" s="109" t="str">
        <f>IF(CONCATENATE($C$4,$L$39)=Resumen!N8,Resumen!C8,"")</f>
        <v/>
      </c>
      <c r="N6" s="109" t="str">
        <f>IF(CONCATENATE($C$4,$L$39)=Resumen!N13,Resumen!C13,"")</f>
        <v/>
      </c>
      <c r="O6" s="109" t="str">
        <f>IF(CONCATENATE($C$4,$L$39)=Resumen!N18,Resumen!C18,"")</f>
        <v/>
      </c>
      <c r="P6" s="109" t="str">
        <f>IF(CONCATENATE($C$4,$L$39)=Resumen!N23,Resumen!C23,"")</f>
        <v/>
      </c>
      <c r="Q6" s="109" t="str">
        <f>IF(CONCATENATE($C$4,$L$39)=Resumen!N28,Resumen!C28,"")</f>
        <v/>
      </c>
      <c r="R6" s="109" t="str">
        <f>IF(CONCATENATE($C$4,$L$39)=Resumen!N33,Resumen!C33,"")</f>
        <v/>
      </c>
      <c r="S6" s="207"/>
      <c r="T6" s="98"/>
      <c r="U6" s="98" t="str">
        <f>IF(CONCATENATE($C$4,$T$39)=Resumen!N8,Resumen!C8,"")</f>
        <v/>
      </c>
      <c r="V6" s="98" t="str">
        <f>IF(CONCATENATE($C$4,$T$39)=Resumen!N13,Resumen!C13,"")</f>
        <v>R7</v>
      </c>
      <c r="W6" s="98" t="str">
        <f>IF(CONCATENATE($C$4,$T$39)=Resumen!N18,Resumen!C18,"")</f>
        <v/>
      </c>
      <c r="X6" s="98" t="str">
        <f>IF(CONCATENATE($C$4,$T$39)=Resumen!N23,Resumen!C23,"")</f>
        <v/>
      </c>
      <c r="Y6" s="98" t="str">
        <f>IF(CONCATENATE($C$4,$T$39)=Resumen!N28,Resumen!C28,"")</f>
        <v/>
      </c>
      <c r="Z6" s="98" t="str">
        <f>IF(CONCATENATE($C$4,$T$39)=Resumen!N33,Resumen!C33,"")</f>
        <v/>
      </c>
      <c r="AA6" s="205" t="str">
        <f>IF(CONCATENATE($C$4,$T$39)=Resumen!N38,Resumen!C38,"")</f>
        <v/>
      </c>
    </row>
    <row r="7" spans="1:27" ht="19.5" customHeight="1" x14ac:dyDescent="0.15">
      <c r="A7" s="94"/>
      <c r="B7" s="398"/>
      <c r="C7" s="400"/>
      <c r="D7" s="130"/>
      <c r="E7" s="107" t="str">
        <f>IF(CONCATENATE($C$4,$D$39)=Resumen!N9,Resumen!C9,"")</f>
        <v/>
      </c>
      <c r="F7" s="107" t="str">
        <f>IF(CONCATENATE($C$4,$D$39)=Resumen!N14,Resumen!C14,"")</f>
        <v/>
      </c>
      <c r="G7" s="107" t="str">
        <f>IF(CONCATENATE($C$4,$D$39)=Resumen!N19,Resumen!C19,"")</f>
        <v/>
      </c>
      <c r="H7" s="107" t="str">
        <f>IF(CONCATENATE($C$4,$D$39)=Resumen!N24,Resumen!C24,"")</f>
        <v/>
      </c>
      <c r="I7" s="107" t="str">
        <f>IF(CONCATENATE($C$4,$D$39)=Resumen!N29,Resumen!C29,"")</f>
        <v/>
      </c>
      <c r="J7" s="107" t="str">
        <f>IF(CONCATENATE($C$4,$D$39)=Resumen!N34,Resumen!C34,"")</f>
        <v/>
      </c>
      <c r="K7" s="204" t="str">
        <f>IF(CONCATENATE($C$4,$D$39)=Resumen!N39,Resumen!C39,"")</f>
        <v/>
      </c>
      <c r="L7" s="109"/>
      <c r="M7" s="109" t="str">
        <f>IF(CONCATENATE($C$4,$L$39)=Resumen!N9,Resumen!C9,"")</f>
        <v/>
      </c>
      <c r="N7" s="109" t="str">
        <f>IF(CONCATENATE($C$4,$L$39)=Resumen!N14,Resumen!C14,"")</f>
        <v/>
      </c>
      <c r="O7" s="109" t="str">
        <f>IF(CONCATENATE($C$4,$L$39)=Resumen!N19,Resumen!C19,"")</f>
        <v>R13</v>
      </c>
      <c r="P7" s="109" t="str">
        <f>IF(CONCATENATE($C$4,$L$39)=Resumen!N24,Resumen!C24,"")</f>
        <v/>
      </c>
      <c r="Q7" s="109" t="str">
        <f>IF(CONCATENATE($C$4,$L$39)=Resumen!N29,Resumen!C29,"")</f>
        <v/>
      </c>
      <c r="R7" s="109" t="str">
        <f>IF(CONCATENATE($C$4,$L$39)=Resumen!N34,Resumen!C34,"")</f>
        <v/>
      </c>
      <c r="S7" s="207"/>
      <c r="T7" s="98"/>
      <c r="U7" s="98" t="str">
        <f>IF(CONCATENATE($C$4,$T$39)=Resumen!N9,Resumen!C9,"")</f>
        <v/>
      </c>
      <c r="V7" s="98" t="str">
        <f>IF(CONCATENATE($C$4,$T$39)=Resumen!N14,Resumen!C14,"")</f>
        <v>R8</v>
      </c>
      <c r="W7" s="98" t="str">
        <f>IF(CONCATENATE($C$4,$T$39)=Resumen!N19,Resumen!C19,"")</f>
        <v/>
      </c>
      <c r="X7" s="98" t="str">
        <f>IF(CONCATENATE($C$4,$T$39)=Resumen!N24,Resumen!C24,"")</f>
        <v/>
      </c>
      <c r="Y7" s="98" t="str">
        <f>IF(CONCATENATE($C$4,$T$39)=Resumen!N29,Resumen!C29,"")</f>
        <v/>
      </c>
      <c r="Z7" s="98" t="str">
        <f>IF(CONCATENATE($C$4,$T$39)=Resumen!N34,Resumen!C34,"")</f>
        <v/>
      </c>
      <c r="AA7" s="205" t="str">
        <f>IF(CONCATENATE($C$4,$T$39)=Resumen!N39,Resumen!C39,"")</f>
        <v/>
      </c>
    </row>
    <row r="8" spans="1:27" ht="19.5" customHeight="1" x14ac:dyDescent="0.15">
      <c r="A8" s="94"/>
      <c r="B8" s="398"/>
      <c r="C8" s="400"/>
      <c r="D8" s="130"/>
      <c r="E8" s="107" t="str">
        <f>IF(CONCATENATE($C$4,$D$39)=Resumen!N10,Resumen!C10,"")</f>
        <v/>
      </c>
      <c r="F8" s="107" t="str">
        <f>IF(CONCATENATE($C$4,$D$39)=Resumen!N15,Resumen!C15,"")</f>
        <v/>
      </c>
      <c r="G8" s="107" t="str">
        <f>IF(CONCATENATE($C$4,$D$39)=Resumen!N20,Resumen!C20,"")</f>
        <v/>
      </c>
      <c r="H8" s="107" t="str">
        <f>IF(CONCATENATE($C$4,$D$39)=Resumen!N25,Resumen!C25,"")</f>
        <v/>
      </c>
      <c r="I8" s="107" t="str">
        <f>IF(CONCATENATE($C$4,$D$39)=Resumen!N30,Resumen!C30,"")</f>
        <v/>
      </c>
      <c r="J8" s="107" t="str">
        <f>IF(CONCATENATE($C$4,$D$39)=Resumen!N35,Resumen!C35,"")</f>
        <v/>
      </c>
      <c r="K8" s="204" t="str">
        <f>IF(CONCATENATE($C$4,$D$39)=Resumen!N40,Resumen!C40,"")</f>
        <v/>
      </c>
      <c r="L8" s="109"/>
      <c r="M8" s="109" t="str">
        <f>IF(CONCATENATE($C$4,$L$39)=Resumen!N10,Resumen!C10,"")</f>
        <v/>
      </c>
      <c r="N8" s="109" t="str">
        <f>IF(CONCATENATE($C$4,$L$39)=Resumen!N15,Resumen!C15,"")</f>
        <v/>
      </c>
      <c r="O8" s="109" t="str">
        <f>IF(CONCATENATE($C$4,$L$39)=Resumen!N20,Resumen!C20,"")</f>
        <v/>
      </c>
      <c r="P8" s="109" t="str">
        <f>IF(CONCATENATE($C$4,$L$39)=Resumen!N25,Resumen!C25,"")</f>
        <v/>
      </c>
      <c r="Q8" s="109" t="str">
        <f>IF(CONCATENATE($C$4,$L$39)=Resumen!N30,Resumen!C30,"")</f>
        <v/>
      </c>
      <c r="R8" s="109" t="str">
        <f>IF(CONCATENATE($C$4,$L$39)=Resumen!N35,Resumen!C35,"")</f>
        <v/>
      </c>
      <c r="S8" s="207"/>
      <c r="T8" s="98"/>
      <c r="U8" s="98" t="str">
        <f>IF(CONCATENATE($C$4,$T$39)=Resumen!N10,Resumen!C10,"")</f>
        <v/>
      </c>
      <c r="V8" s="98" t="str">
        <f>IF(CONCATENATE($C$4,$T$39)=Resumen!N15,Resumen!C15,"")</f>
        <v>R9</v>
      </c>
      <c r="W8" s="98" t="str">
        <f>IF(CONCATENATE($C$4,$T$39)=Resumen!N20,Resumen!C20,"")</f>
        <v/>
      </c>
      <c r="X8" s="98" t="str">
        <f>IF(CONCATENATE($C$4,$T$39)=Resumen!N25,Resumen!C25,"")</f>
        <v/>
      </c>
      <c r="Y8" s="98" t="str">
        <f>IF(CONCATENATE($C$4,$T$39)=Resumen!N30,Resumen!C30,"")</f>
        <v/>
      </c>
      <c r="Z8" s="98" t="str">
        <f>IF(CONCATENATE($C$4,$T$39)=Resumen!N35,Resumen!C35,"")</f>
        <v/>
      </c>
      <c r="AA8" s="205" t="str">
        <f>IF(CONCATENATE($C$4,$T$39)=Resumen!N40,Resumen!C40,"")</f>
        <v/>
      </c>
    </row>
    <row r="9" spans="1:27" ht="19.5" customHeight="1" x14ac:dyDescent="0.15">
      <c r="A9" s="94"/>
      <c r="B9" s="398"/>
      <c r="C9" s="400"/>
      <c r="D9" s="130"/>
      <c r="E9" s="107" t="str">
        <f>IF(CONCATENATE($C$4,$D$39)=Resumen!N11,Resumen!C11,"")</f>
        <v/>
      </c>
      <c r="F9" s="107" t="str">
        <f>IF(CONCATENATE($C$4,$D$39)=Resumen!N16,Resumen!C16,"")</f>
        <v/>
      </c>
      <c r="G9" s="107" t="str">
        <f>IF(CONCATENATE($C$4,$D$39)=Resumen!N21,Resumen!C21,"")</f>
        <v/>
      </c>
      <c r="H9" s="107" t="str">
        <f>IF(CONCATENATE($C$4,$D$39)=Resumen!N26,Resumen!C26,"")</f>
        <v/>
      </c>
      <c r="I9" s="107" t="str">
        <f>IF(CONCATENATE($C$4,$D$39)=Resumen!N31,Resumen!C31,"")</f>
        <v/>
      </c>
      <c r="J9" s="107" t="str">
        <f>IF(CONCATENATE($C$4,$D$39)=Resumen!N36,Resumen!C36,"")</f>
        <v/>
      </c>
      <c r="K9" s="204" t="str">
        <f>IF(CONCATENATE($C$4,$D$39)=Resumen!N41,Resumen!C41,"")</f>
        <v/>
      </c>
      <c r="L9" s="109"/>
      <c r="M9" s="109" t="str">
        <f>IF(CONCATENATE($C$4,$L$39)=Resumen!N11,Resumen!C11,"")</f>
        <v/>
      </c>
      <c r="N9" s="109" t="str">
        <f>IF(CONCATENATE($C$4,$L$39)=Resumen!N16,Resumen!C16,"")</f>
        <v/>
      </c>
      <c r="O9" s="109" t="str">
        <f>IF(CONCATENATE($C$4,$L$39)=Resumen!N21,Resumen!C21,"")</f>
        <v/>
      </c>
      <c r="P9" s="109" t="str">
        <f>IF(CONCATENATE($C$4,$L$39)=Resumen!N26,Resumen!C26,"")</f>
        <v/>
      </c>
      <c r="Q9" s="109" t="str">
        <f>IF(CONCATENATE($C$4,$L$39)=Resumen!N31,Resumen!C31,"")</f>
        <v/>
      </c>
      <c r="R9" s="109" t="str">
        <f>IF(CONCATENATE($C$4,$L$39)=Resumen!N36,Resumen!C36,"")</f>
        <v/>
      </c>
      <c r="S9" s="207"/>
      <c r="T9" s="98"/>
      <c r="U9" s="98" t="str">
        <f>IF(CONCATENATE($C$4,$T$39)=Resumen!N11,Resumen!C11,"")</f>
        <v/>
      </c>
      <c r="V9" s="98" t="str">
        <f>IF(CONCATENATE($C$4,$T$39)=Resumen!N16,Resumen!C16,"")</f>
        <v/>
      </c>
      <c r="W9" s="98" t="str">
        <f>IF(CONCATENATE($C$4,$T$39)=Resumen!N21,Resumen!C21,"")</f>
        <v/>
      </c>
      <c r="X9" s="98" t="str">
        <f>IF(CONCATENATE($C$4,$T$39)=Resumen!N26,Resumen!C26,"")</f>
        <v/>
      </c>
      <c r="Y9" s="98" t="str">
        <f>IF(CONCATENATE($C$4,$T$39)=Resumen!N31,Resumen!C31,"")</f>
        <v/>
      </c>
      <c r="Z9" s="98" t="str">
        <f>IF(CONCATENATE($C$4,$T$39)=Resumen!N36,Resumen!C36,"")</f>
        <v/>
      </c>
      <c r="AA9" s="205" t="str">
        <f>IF(CONCATENATE($C$4,$T$39)=Resumen!N41,Resumen!C41,"")</f>
        <v/>
      </c>
    </row>
    <row r="10" spans="1:27" ht="11.25" customHeight="1" x14ac:dyDescent="0.15">
      <c r="A10" s="94"/>
      <c r="B10" s="398"/>
      <c r="C10" s="400"/>
      <c r="D10" s="130"/>
      <c r="E10" s="107"/>
      <c r="F10" s="107" t="str">
        <f>IF(Resumen!P10="ZONA DE RIESGO IMPORTANTE",Resumen!#REF!,"")</f>
        <v/>
      </c>
      <c r="G10" s="107"/>
      <c r="H10" s="107"/>
      <c r="I10" s="107"/>
      <c r="J10" s="107" t="str">
        <f>IF(Resumen!Q10="ZONA DE RIESGO IMPORTANTE",Resumen!#REF!,"")</f>
        <v/>
      </c>
      <c r="K10" s="204" t="str">
        <f>IF(CONCATENATE($C$4,$D$39)=Resumen!N42,Resumen!C42,"")</f>
        <v/>
      </c>
      <c r="L10" s="185"/>
      <c r="M10" s="185"/>
      <c r="N10" s="185"/>
      <c r="O10" s="185"/>
      <c r="P10" s="185"/>
      <c r="Q10" s="185"/>
      <c r="R10" s="185"/>
      <c r="S10" s="186"/>
      <c r="T10" s="100"/>
      <c r="U10" s="100"/>
      <c r="V10" s="100"/>
      <c r="W10" s="100"/>
      <c r="X10" s="100"/>
      <c r="Y10" s="100"/>
      <c r="Z10" s="100"/>
      <c r="AA10" s="205" t="str">
        <f>IF(CONCATENATE($C$4,$T$39)=Resumen!N42,Resumen!C42,"")</f>
        <v/>
      </c>
    </row>
    <row r="11" spans="1:27" ht="11.25" customHeight="1" x14ac:dyDescent="0.15">
      <c r="A11" s="94"/>
      <c r="B11" s="398"/>
      <c r="C11" s="400" t="s">
        <v>123</v>
      </c>
      <c r="D11" s="129"/>
      <c r="E11" s="104"/>
      <c r="F11" s="104"/>
      <c r="G11" s="104"/>
      <c r="H11" s="104"/>
      <c r="I11" s="104"/>
      <c r="J11" s="104"/>
      <c r="K11" s="174"/>
      <c r="L11" s="111"/>
      <c r="M11" s="111"/>
      <c r="N11" s="111"/>
      <c r="O11" s="111"/>
      <c r="P11" s="111"/>
      <c r="Q11" s="111"/>
      <c r="R11" s="111"/>
      <c r="S11" s="123"/>
      <c r="T11" s="102"/>
      <c r="U11" s="102"/>
      <c r="V11" s="102"/>
      <c r="W11" s="102"/>
      <c r="X11" s="102"/>
      <c r="Y11" s="102"/>
      <c r="Z11" s="102"/>
      <c r="AA11" s="124"/>
    </row>
    <row r="12" spans="1:27" ht="19.5" customHeight="1" x14ac:dyDescent="0.15">
      <c r="A12" s="94"/>
      <c r="B12" s="398"/>
      <c r="C12" s="400"/>
      <c r="D12" s="130"/>
      <c r="E12" s="107" t="str">
        <f>IF(CONCATENATE($C$11,$D$39)=Resumen!N7,Resumen!C7,"")</f>
        <v/>
      </c>
      <c r="F12" s="107" t="str">
        <f>IF(CONCATENATE($C$11,$D$39)=Resumen!N12,Resumen!C12,"")</f>
        <v>R6</v>
      </c>
      <c r="G12" s="107" t="str">
        <f>IF(CONCATENATE($C$11,$D$39)=Resumen!N17,Resumen!C17,"")</f>
        <v/>
      </c>
      <c r="H12" s="107" t="str">
        <f>IF(CONCATENATE($C$11,$D$39)=Resumen!N22,Resumen!C22,"")</f>
        <v/>
      </c>
      <c r="I12" s="107" t="str">
        <f>IF(CONCATENATE($C$11,$D$39)=Resumen!N27,Resumen!C27,"")</f>
        <v/>
      </c>
      <c r="J12" s="107" t="str">
        <f>IF(CONCATENATE($C$11,$D$39)=Resumen!N32,Resumen!C32,"")</f>
        <v/>
      </c>
      <c r="K12" s="204" t="str">
        <f>IF(CONCATENATE($C$11,$D$39)=Resumen!N37,Resumen!C37,"")</f>
        <v/>
      </c>
      <c r="L12" s="109"/>
      <c r="M12" s="109" t="str">
        <f>IF(CONCATENATE($C$11,$L$39)=Resumen!N7,Resumen!C7,"")</f>
        <v/>
      </c>
      <c r="N12" s="109" t="str">
        <f>IF(CONCATENATE($C$11,$L$39)=Resumen!N12,Resumen!C12,"")</f>
        <v/>
      </c>
      <c r="O12" s="109" t="str">
        <f>IF(CONCATENATE($C$11,$L$39)=Resumen!N17,Resumen!C17,"")</f>
        <v/>
      </c>
      <c r="P12" s="109" t="str">
        <f>IF(CONCATENATE($C$11,$L$39)=Resumen!N22,Resumen!C22,"")</f>
        <v/>
      </c>
      <c r="Q12" s="109" t="str">
        <f>IF(CONCATENATE($C$11,$L$39)=Resumen!N27,Resumen!C27,"")</f>
        <v/>
      </c>
      <c r="R12" s="109" t="str">
        <f>IF(CONCATENATE($C$11,$L$39)=Resumen!N32,Resumen!C32,"")</f>
        <v/>
      </c>
      <c r="S12" s="207" t="str">
        <f>IF(CONCATENATE($C$11,$L$39)=Resumen!N37,Resumen!C37,"")</f>
        <v/>
      </c>
      <c r="T12" s="98"/>
      <c r="U12" s="98" t="str">
        <f>IF(CONCATENATE($C$11,$T$39)=Resumen!N7,Resumen!C7,"")</f>
        <v/>
      </c>
      <c r="V12" s="98" t="str">
        <f>IF(CONCATENATE($C$11,$T$39)=Resumen!N12,Resumen!C12,"")</f>
        <v/>
      </c>
      <c r="W12" s="98" t="str">
        <f>IF(CONCATENATE($C$11,$T$39)=Resumen!N17,Resumen!C17,"")</f>
        <v/>
      </c>
      <c r="X12" s="98" t="str">
        <f>IF(CONCATENATE($C$11,$T$39)=Resumen!N22,Resumen!C22,"")</f>
        <v/>
      </c>
      <c r="Y12" s="98" t="str">
        <f>IF(CONCATENATE($C$11,$T$39)=Resumen!N27,Resumen!C27,"")</f>
        <v/>
      </c>
      <c r="Z12" s="98" t="str">
        <f>IF(CONCATENATE($C$11,$T$39)=Resumen!N32,Resumen!C32,"")</f>
        <v/>
      </c>
      <c r="AA12" s="205" t="str">
        <f>IF(CONCATENATE($C$11,$T$39)=Resumen!N37,Resumen!C37,"")</f>
        <v/>
      </c>
    </row>
    <row r="13" spans="1:27" ht="19.5" customHeight="1" x14ac:dyDescent="0.15">
      <c r="A13" s="94"/>
      <c r="B13" s="398"/>
      <c r="C13" s="400"/>
      <c r="D13" s="130"/>
      <c r="E13" s="107" t="str">
        <f>IF(CONCATENATE($C$11,$D$39)=Resumen!N8,Resumen!C8,"")</f>
        <v/>
      </c>
      <c r="F13" s="107" t="str">
        <f>IF(CONCATENATE($C$11,$D$39)=Resumen!N13,Resumen!C13,"")</f>
        <v/>
      </c>
      <c r="G13" s="107" t="str">
        <f>IF(CONCATENATE($C$11,$D$39)=Resumen!N18,Resumen!C18,"")</f>
        <v/>
      </c>
      <c r="H13" s="107" t="str">
        <f>IF(CONCATENATE($C$11,$D$39)=Resumen!N23,Resumen!C23,"")</f>
        <v/>
      </c>
      <c r="I13" s="107" t="str">
        <f>IF(CONCATENATE($C$11,$D$39)=Resumen!N28,Resumen!C28,"")</f>
        <v/>
      </c>
      <c r="J13" s="107" t="str">
        <f>IF(CONCATENATE($C$11,$D$39)=Resumen!N33,Resumen!C33,"")</f>
        <v/>
      </c>
      <c r="K13" s="204"/>
      <c r="L13" s="109"/>
      <c r="M13" s="109" t="str">
        <f>IF(CONCATENATE($C$11,$L$39)=Resumen!N8,Resumen!C8,"")</f>
        <v/>
      </c>
      <c r="N13" s="109" t="str">
        <f>IF(CONCATENATE($C$11,$L$39)=Resumen!N13,Resumen!C13,"")</f>
        <v/>
      </c>
      <c r="O13" s="109" t="str">
        <f>IF(CONCATENATE($C$11,$L$39)=Resumen!N18,Resumen!C18,"")</f>
        <v>R12</v>
      </c>
      <c r="P13" s="109" t="str">
        <f>IF(CONCATENATE($C$11,$L$39)=Resumen!N23,Resumen!C23,"")</f>
        <v>R17</v>
      </c>
      <c r="Q13" s="109" t="str">
        <f>IF(CONCATENATE($C$11,$L$39)=Resumen!N28,Resumen!C28,"")</f>
        <v/>
      </c>
      <c r="R13" s="109" t="str">
        <f>IF(CONCATENATE($C$11,$L$39)=Resumen!N33,Resumen!C33,"")</f>
        <v/>
      </c>
      <c r="S13" s="207"/>
      <c r="T13" s="98"/>
      <c r="U13" s="98" t="str">
        <f>IF(CONCATENATE($C$11,$T$39)=Resumen!N8,Resumen!C8,"")</f>
        <v/>
      </c>
      <c r="V13" s="98" t="str">
        <f>IF(CONCATENATE($C$11,$T$39)=Resumen!N13,Resumen!C13,"")</f>
        <v/>
      </c>
      <c r="W13" s="98" t="str">
        <f>IF(CONCATENATE($C$11,$T$39)=Resumen!N18,Resumen!C18,"")</f>
        <v/>
      </c>
      <c r="X13" s="98" t="str">
        <f>IF(CONCATENATE($C$11,$T$39)=Resumen!N23,Resumen!C23,"")</f>
        <v/>
      </c>
      <c r="Y13" s="98" t="str">
        <f>IF(CONCATENATE($C$11,$T$39)=Resumen!N28,Resumen!C28,"")</f>
        <v/>
      </c>
      <c r="Z13" s="98" t="str">
        <f>IF(CONCATENATE($C$11,$T$39)=Resumen!N33,Resumen!C33,"")</f>
        <v/>
      </c>
      <c r="AA13" s="205" t="str">
        <f>IF(CONCATENATE($C$11,$T$39)=Resumen!N38,Resumen!C38,"")</f>
        <v/>
      </c>
    </row>
    <row r="14" spans="1:27" ht="19.5" customHeight="1" x14ac:dyDescent="0.15">
      <c r="A14" s="94"/>
      <c r="B14" s="398"/>
      <c r="C14" s="400"/>
      <c r="D14" s="130"/>
      <c r="E14" s="107" t="str">
        <f>IF(CONCATENATE($C$11,$D$39)=Resumen!N9,Resumen!C9,"")</f>
        <v/>
      </c>
      <c r="F14" s="107" t="str">
        <f>IF(CONCATENATE($C$11,$D$39)=Resumen!N14,Resumen!C14,"")</f>
        <v/>
      </c>
      <c r="G14" s="107" t="str">
        <f>IF(CONCATENATE($C$11,$D$39)=Resumen!N19,Resumen!C19,"")</f>
        <v/>
      </c>
      <c r="H14" s="107" t="str">
        <f>IF(CONCATENATE($C$11,$D$39)=Resumen!N24,Resumen!C24,"")</f>
        <v/>
      </c>
      <c r="I14" s="107" t="str">
        <f>IF(CONCATENATE($C$11,$D$39)=Resumen!N29,Resumen!C29,"")</f>
        <v/>
      </c>
      <c r="J14" s="107" t="str">
        <f>IF(CONCATENATE($C$11,$D$39)=Resumen!N34,Resumen!C34,"")</f>
        <v/>
      </c>
      <c r="K14" s="204"/>
      <c r="L14" s="109"/>
      <c r="M14" s="109" t="str">
        <f>IF(CONCATENATE($C$11,$L$39)=Resumen!N9,Resumen!C9,"")</f>
        <v/>
      </c>
      <c r="N14" s="109" t="str">
        <f>IF(CONCATENATE($C$11,$L$39)=Resumen!N14,Resumen!C14,"")</f>
        <v/>
      </c>
      <c r="O14" s="109" t="str">
        <f>IF(CONCATENATE($C$11,$L$39)=Resumen!N19,Resumen!C19,"")</f>
        <v/>
      </c>
      <c r="P14" s="109" t="str">
        <f>IF(CONCATENATE($C$11,$L$39)=Resumen!N24,Resumen!C24,"")</f>
        <v>R18</v>
      </c>
      <c r="Q14" s="109" t="str">
        <f>IF(CONCATENATE($C$11,$L$39)=Resumen!N29,Resumen!C29,"")</f>
        <v/>
      </c>
      <c r="R14" s="109" t="str">
        <f>IF(CONCATENATE($C$11,$L$39)=Resumen!N34,Resumen!C34,"")</f>
        <v/>
      </c>
      <c r="S14" s="207"/>
      <c r="T14" s="98"/>
      <c r="U14" s="98" t="str">
        <f>IF(CONCATENATE($C$11,$T$39)=Resumen!N9,Resumen!C9,"")</f>
        <v/>
      </c>
      <c r="V14" s="98" t="str">
        <f>IF(CONCATENATE($C$11,$T$39)=Resumen!N14,Resumen!C14,"")</f>
        <v/>
      </c>
      <c r="W14" s="98" t="str">
        <f>IF(CONCATENATE($C$11,$T$39)=Resumen!N19,Resumen!C19,"")</f>
        <v/>
      </c>
      <c r="X14" s="98" t="str">
        <f>IF(CONCATENATE($C$11,$T$39)=Resumen!N24,Resumen!C24,"")</f>
        <v/>
      </c>
      <c r="Y14" s="98" t="str">
        <f>IF(CONCATENATE($C$11,$T$39)=Resumen!N29,Resumen!C29,"")</f>
        <v/>
      </c>
      <c r="Z14" s="98" t="str">
        <f>IF(CONCATENATE($C$11,$T$39)=Resumen!N34,Resumen!C34,"")</f>
        <v/>
      </c>
      <c r="AA14" s="205" t="str">
        <f>IF(CONCATENATE($C$11,$T$39)=Resumen!N39,Resumen!C39,"")</f>
        <v/>
      </c>
    </row>
    <row r="15" spans="1:27" ht="19.5" customHeight="1" x14ac:dyDescent="0.15">
      <c r="A15" s="94"/>
      <c r="B15" s="398"/>
      <c r="C15" s="400"/>
      <c r="D15" s="130"/>
      <c r="E15" s="107" t="str">
        <f>IF(CONCATENATE($C$11,$D$39)=Resumen!N10,Resumen!C10,"")</f>
        <v/>
      </c>
      <c r="F15" s="107" t="str">
        <f>IF(CONCATENATE($C$11,$D$39)=Resumen!N15,Resumen!C15,"")</f>
        <v/>
      </c>
      <c r="G15" s="107" t="str">
        <f>IF(CONCATENATE($C$11,$D$39)=Resumen!N20,Resumen!C20,"")</f>
        <v/>
      </c>
      <c r="H15" s="107" t="str">
        <f>IF(CONCATENATE($C$11,$D$39)=Resumen!N25,Resumen!C25,"")</f>
        <v/>
      </c>
      <c r="I15" s="107" t="str">
        <f>IF(CONCATENATE($C$11,$D$39)=Resumen!N30,Resumen!C30,"")</f>
        <v/>
      </c>
      <c r="J15" s="107" t="str">
        <f>IF(CONCATENATE($C$11,$D$39)=Resumen!N35,Resumen!C35,"")</f>
        <v/>
      </c>
      <c r="K15" s="204"/>
      <c r="L15" s="109"/>
      <c r="M15" s="109" t="str">
        <f>IF(CONCATENATE($C$11,$L$39)=Resumen!N10,Resumen!C10,"")</f>
        <v/>
      </c>
      <c r="N15" s="109" t="str">
        <f>IF(CONCATENATE($C$11,$L$39)=Resumen!N15,Resumen!C15,"")</f>
        <v/>
      </c>
      <c r="O15" s="109" t="str">
        <f>IF(CONCATENATE($C$11,$L$39)=Resumen!N20,Resumen!C20,"")</f>
        <v/>
      </c>
      <c r="P15" s="109" t="str">
        <f>IF(CONCATENATE($C$11,$L$39)=Resumen!N25,Resumen!C25,"")</f>
        <v/>
      </c>
      <c r="Q15" s="109" t="str">
        <f>IF(CONCATENATE($C$11,$L$39)=Resumen!N30,Resumen!C30,"")</f>
        <v/>
      </c>
      <c r="R15" s="109" t="str">
        <f>IF(CONCATENATE($C$11,$L$39)=Resumen!N35,Resumen!C35,"")</f>
        <v/>
      </c>
      <c r="S15" s="207"/>
      <c r="T15" s="98"/>
      <c r="U15" s="98" t="str">
        <f>IF(CONCATENATE($C$11,$T$39)=Resumen!N10,Resumen!C10,"")</f>
        <v/>
      </c>
      <c r="V15" s="98" t="str">
        <f>IF(CONCATENATE($C$11,$T$39)=Resumen!N15,Resumen!C15,"")</f>
        <v/>
      </c>
      <c r="W15" s="98" t="str">
        <f>IF(CONCATENATE($C$11,$T$39)=Resumen!N20,Resumen!C20,"")</f>
        <v/>
      </c>
      <c r="X15" s="98" t="str">
        <f>IF(CONCATENATE($C$11,$T$39)=Resumen!N25,Resumen!C25,"")</f>
        <v/>
      </c>
      <c r="Y15" s="98" t="str">
        <f>IF(CONCATENATE($C$11,$T$39)=Resumen!N30,Resumen!C30,"")</f>
        <v/>
      </c>
      <c r="Z15" s="98" t="str">
        <f>IF(CONCATENATE($C$11,$T$39)=Resumen!N35,Resumen!C35,"")</f>
        <v/>
      </c>
      <c r="AA15" s="205" t="str">
        <f>IF(CONCATENATE($C$11,$T$39)=Resumen!N40,Resumen!C40,"")</f>
        <v/>
      </c>
    </row>
    <row r="16" spans="1:27" ht="19.5" customHeight="1" x14ac:dyDescent="0.15">
      <c r="A16" s="94"/>
      <c r="B16" s="398"/>
      <c r="C16" s="400"/>
      <c r="D16" s="130"/>
      <c r="E16" s="107" t="str">
        <f>IF(CONCATENATE($C$11,$D$39)=Resumen!N11,Resumen!C11,"")</f>
        <v/>
      </c>
      <c r="F16" s="107" t="str">
        <f>IF(CONCATENATE($C$11,$D$39)=Resumen!N16,Resumen!C16,"")</f>
        <v/>
      </c>
      <c r="G16" s="107" t="str">
        <f>IF(CONCATENATE($C$11,$D$39)=Resumen!N21,Resumen!C21,"")</f>
        <v/>
      </c>
      <c r="H16" s="107" t="str">
        <f>IF(CONCATENATE($C$11,$D$39)=Resumen!N26,Resumen!C26,"")</f>
        <v/>
      </c>
      <c r="I16" s="107" t="str">
        <f>IF(CONCATENATE($C$11,$D$39)=Resumen!N31,Resumen!C31,"")</f>
        <v/>
      </c>
      <c r="J16" s="107" t="str">
        <f>IF(CONCATENATE($C$11,$D$39)=Resumen!N36,Resumen!C36,"")</f>
        <v/>
      </c>
      <c r="K16" s="204"/>
      <c r="L16" s="109"/>
      <c r="M16" s="109" t="str">
        <f>IF(CONCATENATE($C$11,$L$39)=Resumen!N11,Resumen!C11,"")</f>
        <v/>
      </c>
      <c r="N16" s="109" t="str">
        <f>IF(CONCATENATE($C$11,$L$39)=Resumen!N16,Resumen!C16,"")</f>
        <v/>
      </c>
      <c r="O16" s="109" t="str">
        <f>IF(CONCATENATE($C$11,$L$39)=Resumen!N21,Resumen!C21,"")</f>
        <v/>
      </c>
      <c r="P16" s="109" t="str">
        <f>IF(CONCATENATE($C$11,$L$39)=Resumen!N26,Resumen!C26,"")</f>
        <v/>
      </c>
      <c r="Q16" s="109" t="str">
        <f>IF(CONCATENATE($C$11,$L$39)=Resumen!N31,Resumen!C31,"")</f>
        <v/>
      </c>
      <c r="R16" s="109" t="str">
        <f>IF(CONCATENATE($C$11,$L$39)=Resumen!N36,Resumen!C36,"")</f>
        <v/>
      </c>
      <c r="S16" s="207"/>
      <c r="T16" s="98"/>
      <c r="U16" s="98" t="str">
        <f>IF(CONCATENATE($C$11,$T$39)=Resumen!N11,Resumen!C11,"")</f>
        <v/>
      </c>
      <c r="V16" s="98" t="str">
        <f>IF(CONCATENATE($C$11,$T$39)=Resumen!N16,Resumen!C16,"")</f>
        <v/>
      </c>
      <c r="W16" s="98" t="str">
        <f>IF(CONCATENATE($C$11,$T$39)=Resumen!N21,Resumen!C21,"")</f>
        <v/>
      </c>
      <c r="X16" s="98" t="str">
        <f>IF(CONCATENATE($C$11,$T$39)=Resumen!N26,Resumen!C26,"")</f>
        <v/>
      </c>
      <c r="Y16" s="98" t="str">
        <f>IF(CONCATENATE($C$11,$T$39)=Resumen!N31,Resumen!C31,"")</f>
        <v/>
      </c>
      <c r="Z16" s="98" t="str">
        <f>IF(CONCATENATE($C$11,$T$39)=Resumen!N36,Resumen!C36,"")</f>
        <v/>
      </c>
      <c r="AA16" s="205" t="str">
        <f>IF(CONCATENATE($C$11,$T$39)=Resumen!N41,Resumen!C41,"")</f>
        <v/>
      </c>
    </row>
    <row r="17" spans="1:27" ht="8.25" customHeight="1" thickBot="1" x14ac:dyDescent="0.2">
      <c r="A17" s="94"/>
      <c r="B17" s="398"/>
      <c r="C17" s="400"/>
      <c r="D17" s="131"/>
      <c r="E17" s="132"/>
      <c r="F17" s="132"/>
      <c r="G17" s="132"/>
      <c r="H17" s="132"/>
      <c r="I17" s="132"/>
      <c r="J17" s="132"/>
      <c r="K17" s="176"/>
      <c r="L17" s="126"/>
      <c r="M17" s="126"/>
      <c r="N17" s="126"/>
      <c r="O17" s="126"/>
      <c r="P17" s="126"/>
      <c r="Q17" s="126"/>
      <c r="R17" s="126"/>
      <c r="S17" s="127"/>
      <c r="T17" s="100"/>
      <c r="U17" s="100"/>
      <c r="V17" s="100"/>
      <c r="W17" s="100"/>
      <c r="X17" s="100"/>
      <c r="Y17" s="100"/>
      <c r="Z17" s="100"/>
      <c r="AA17" s="122"/>
    </row>
    <row r="18" spans="1:27" ht="9.75" customHeight="1" x14ac:dyDescent="0.15">
      <c r="A18" s="94"/>
      <c r="B18" s="398"/>
      <c r="C18" s="400" t="s">
        <v>124</v>
      </c>
      <c r="D18" s="129"/>
      <c r="E18" s="104"/>
      <c r="F18" s="104"/>
      <c r="G18" s="104"/>
      <c r="H18" s="104"/>
      <c r="I18" s="104"/>
      <c r="J18" s="104"/>
      <c r="K18" s="209"/>
      <c r="L18" s="111"/>
      <c r="M18" s="111"/>
      <c r="N18" s="111"/>
      <c r="O18" s="111"/>
      <c r="P18" s="111"/>
      <c r="Q18" s="111"/>
      <c r="R18" s="111"/>
      <c r="S18" s="206"/>
      <c r="T18" s="102"/>
      <c r="U18" s="102"/>
      <c r="V18" s="102"/>
      <c r="W18" s="102"/>
      <c r="X18" s="102"/>
      <c r="Y18" s="102"/>
      <c r="Z18" s="102"/>
      <c r="AA18" s="124"/>
    </row>
    <row r="19" spans="1:27" ht="19.5" customHeight="1" x14ac:dyDescent="0.15">
      <c r="A19" s="94"/>
      <c r="B19" s="398"/>
      <c r="C19" s="400"/>
      <c r="D19" s="130"/>
      <c r="E19" s="107" t="str">
        <f>IF(CONCATENATE($C$18,$D$39)=Resumen!N7,Resumen!C7,"")</f>
        <v/>
      </c>
      <c r="F19" s="107" t="str">
        <f>IF(CONCATENATE($C$18,$D$39)=Resumen!N12,Resumen!C12,"")</f>
        <v/>
      </c>
      <c r="G19" s="107" t="str">
        <f>IF(CONCATENATE($C$18,$D$39)=Resumen!N17,Resumen!C17,"")</f>
        <v/>
      </c>
      <c r="H19" s="107" t="str">
        <f>IF(CONCATENATE($C$18,$D$39)=Resumen!N22,Resumen!C22,"")</f>
        <v/>
      </c>
      <c r="I19" s="107" t="str">
        <f>IF(CONCATENATE($C$18,$D$39)=Resumen!N27,Resumen!C27,"")</f>
        <v/>
      </c>
      <c r="J19" s="107" t="str">
        <f>IF(CONCATENATE($C$18,$D$39)=Resumen!N31,Resumen!C31,"")</f>
        <v>R25</v>
      </c>
      <c r="K19" s="204" t="str">
        <f>IF(CONCATENATE($C$18,$D$39)=Resumen!N37,Resumen!C37,"")</f>
        <v/>
      </c>
      <c r="L19" s="109"/>
      <c r="M19" s="109" t="str">
        <f>IF(CONCATENATE($C$18,$L$39)=Resumen!N7,Resumen!C7,"")</f>
        <v>R1</v>
      </c>
      <c r="N19" s="109" t="str">
        <f>IF(CONCATENATE($C$18,$L$39)=Resumen!N12,Resumen!C12,"")</f>
        <v/>
      </c>
      <c r="O19" s="109" t="str">
        <f>IF(CONCATENATE($C$18,$L$39)=Resumen!N17,Resumen!C17,"")</f>
        <v>R11</v>
      </c>
      <c r="P19" s="109" t="str">
        <f>IF(CONCATENATE($C$18,$L$39)=Resumen!N22,Resumen!C22,"")</f>
        <v/>
      </c>
      <c r="Q19" s="109" t="str">
        <f>IF(CONCATENATE($C$18,$L$39)=Resumen!N27,Resumen!C27,"")</f>
        <v>R21</v>
      </c>
      <c r="R19" s="109" t="str">
        <f>IF(CONCATENATE($C$18,$L$39)=Resumen!N32,Resumen!C32,"")</f>
        <v>R26</v>
      </c>
      <c r="S19" s="207" t="str">
        <f>IF(CONCATENATE($C$18,$L$39)=Resumen!N37,Resumen!C37,"")</f>
        <v/>
      </c>
      <c r="T19" s="98"/>
      <c r="U19" s="98" t="str">
        <f>IF(CONCATENATE($C$18,$T$39)=Resumen!N7,Resumen!C7,"")</f>
        <v/>
      </c>
      <c r="V19" s="98" t="str">
        <f>IF(CONCATENATE($C$18,$T$39)=Resumen!N12,Resumen!C12,"")</f>
        <v/>
      </c>
      <c r="W19" s="98" t="str">
        <f>IF(CONCATENATE($C$18,$T$39)=Resumen!N17,Resumen!C17,"")</f>
        <v/>
      </c>
      <c r="X19" s="98" t="str">
        <f>IF(CONCATENATE($C$18,$T$39)=Resumen!N22,Resumen!C22,"")</f>
        <v/>
      </c>
      <c r="Y19" s="98" t="str">
        <f>IF(CONCATENATE($C$18,$T$39)=Resumen!N27,Resumen!C27,"")</f>
        <v/>
      </c>
      <c r="Z19" s="98" t="str">
        <f>IF(CONCATENATE($C$18,$T$39)=Resumen!N32,Resumen!C32,"")</f>
        <v/>
      </c>
      <c r="AA19" s="205" t="str">
        <f>IF(CONCATENATE($C$18,$T$39)=Resumen!N37,Resumen!C37,"")</f>
        <v/>
      </c>
    </row>
    <row r="20" spans="1:27" ht="19.5" customHeight="1" x14ac:dyDescent="0.15">
      <c r="A20" s="94"/>
      <c r="B20" s="398"/>
      <c r="C20" s="400"/>
      <c r="D20" s="130"/>
      <c r="E20" s="107" t="str">
        <f>IF(CONCATENATE($C$18,$D$39)=Resumen!N8,Resumen!C8,"")</f>
        <v/>
      </c>
      <c r="F20" s="107" t="str">
        <f>IF(CONCATENATE($C$18,$D$39)=Resumen!N13,Resumen!C13,"")</f>
        <v/>
      </c>
      <c r="G20" s="107" t="str">
        <f>IF(CONCATENATE($C$18,$D$39)=Resumen!N18,Resumen!C18,"")</f>
        <v/>
      </c>
      <c r="H20" s="107" t="str">
        <f>IF(CONCATENATE($C$18,$D$39)=Resumen!N23,Resumen!C23,"")</f>
        <v/>
      </c>
      <c r="I20" s="107" t="str">
        <f>IF(CONCATENATE($C$18,$D$39)=Resumen!N28,Resumen!C28,"")</f>
        <v/>
      </c>
      <c r="J20" s="107"/>
      <c r="K20" s="204"/>
      <c r="L20" s="109"/>
      <c r="M20" s="109" t="str">
        <f>IF(CONCATENATE($C$18,$L$39)=Resumen!N8,Resumen!C8,"")</f>
        <v>R2</v>
      </c>
      <c r="N20" s="109" t="str">
        <f>IF(CONCATENATE($C$18,$L$39)=Resumen!N13,Resumen!C13,"")</f>
        <v/>
      </c>
      <c r="O20" s="109" t="str">
        <f>IF(CONCATENATE($C$18,$L$39)=Resumen!N18,Resumen!C18,"")</f>
        <v/>
      </c>
      <c r="P20" s="109" t="str">
        <f>IF(CONCATENATE($C$18,$L$39)=Resumen!N23,Resumen!C23,"")</f>
        <v/>
      </c>
      <c r="Q20" s="109" t="str">
        <f>IF(CONCATENATE($C$18,$L$39)=Resumen!N28,Resumen!C28,"")</f>
        <v>R22</v>
      </c>
      <c r="R20" s="109" t="str">
        <f>IF(CONCATENATE($C$18,$L$39)=Resumen!N33,Resumen!C33,"")</f>
        <v/>
      </c>
      <c r="S20" s="207"/>
      <c r="T20" s="98"/>
      <c r="U20" s="98" t="str">
        <f>IF(CONCATENATE($C$18,$T$39)=Resumen!N8,Resumen!C8,"")</f>
        <v/>
      </c>
      <c r="V20" s="98" t="str">
        <f>IF(CONCATENATE($C$18,$T$39)=Resumen!N13,Resumen!C13,"")</f>
        <v/>
      </c>
      <c r="W20" s="98" t="str">
        <f>IF(CONCATENATE($C$18,$T$39)=Resumen!N18,Resumen!C18,"")</f>
        <v/>
      </c>
      <c r="X20" s="98" t="str">
        <f>IF(CONCATENATE($C$18,$T$39)=Resumen!N23,Resumen!C23,"")</f>
        <v/>
      </c>
      <c r="Y20" s="98" t="str">
        <f>IF(CONCATENATE($C$18,$T$39)=Resumen!N28,Resumen!C28,"")</f>
        <v/>
      </c>
      <c r="Z20" s="98" t="str">
        <f>IF(CONCATENATE($C$18,$T$39)=Resumen!N33,Resumen!C33,"")</f>
        <v/>
      </c>
      <c r="AA20" s="205" t="str">
        <f>IF(CONCATENATE($C$18,$T$39)=Resumen!N38,Resumen!C38,"")</f>
        <v/>
      </c>
    </row>
    <row r="21" spans="1:27" ht="19.5" customHeight="1" x14ac:dyDescent="0.15">
      <c r="A21" s="94"/>
      <c r="B21" s="398"/>
      <c r="C21" s="400"/>
      <c r="D21" s="130"/>
      <c r="E21" s="107" t="str">
        <f>IF(CONCATENATE($C$18,$D$39)=Resumen!N9,Resumen!C9,"")</f>
        <v/>
      </c>
      <c r="F21" s="107" t="str">
        <f>IF(CONCATENATE($C$18,$D$39)=Resumen!N14,Resumen!C14,"")</f>
        <v/>
      </c>
      <c r="G21" s="107" t="str">
        <f>IF(CONCATENATE($C$18,$D$39)=Resumen!N19,Resumen!C19,"")</f>
        <v/>
      </c>
      <c r="H21" s="107" t="str">
        <f>IF(CONCATENATE($C$18,$D$39)=Resumen!N24,Resumen!C24,"")</f>
        <v/>
      </c>
      <c r="I21" s="107" t="str">
        <f>IF(CONCATENATE($C$18,$D$39)=Resumen!N29,Resumen!C29,"")</f>
        <v>R23</v>
      </c>
      <c r="J21" s="107" t="str">
        <f>IF(CONCATENATE($C$18,$D$39)=Resumen!N34,Resumen!C34,"")</f>
        <v/>
      </c>
      <c r="K21" s="204"/>
      <c r="L21" s="109"/>
      <c r="M21" s="109" t="str">
        <f>IF(CONCATENATE($C$18,$L$39)=Resumen!N9,Resumen!C9,"")</f>
        <v>R3</v>
      </c>
      <c r="N21" s="109" t="str">
        <f>IF(CONCATENATE($C$18,$L$39)=Resumen!N14,Resumen!C14,"")</f>
        <v/>
      </c>
      <c r="O21" s="109" t="str">
        <f>IF(CONCATENATE($C$18,$L$39)=Resumen!N19,Resumen!C19,"")</f>
        <v/>
      </c>
      <c r="P21" s="109" t="str">
        <f>IF(CONCATENATE($C$18,$L$39)=Resumen!N24,Resumen!C24,"")</f>
        <v/>
      </c>
      <c r="Q21" s="109" t="str">
        <f>IF(CONCATENATE($C$18,$L$39)=Resumen!N29,Resumen!C29,"")</f>
        <v/>
      </c>
      <c r="R21" s="109" t="str">
        <f>IF(CONCATENATE($C$18,$L$39)=Resumen!N34,Resumen!C34,"")</f>
        <v/>
      </c>
      <c r="S21" s="207"/>
      <c r="T21" s="98"/>
      <c r="U21" s="98" t="str">
        <f>IF(CONCATENATE($C$18,$T$39)=Resumen!N9,Resumen!C9,"")</f>
        <v/>
      </c>
      <c r="V21" s="98" t="str">
        <f>IF(CONCATENATE($C$18,$T$39)=Resumen!N14,Resumen!C14,"")</f>
        <v/>
      </c>
      <c r="W21" s="98" t="str">
        <f>IF(CONCATENATE($C$18,$T$39)=Resumen!N19,Resumen!C19,"")</f>
        <v/>
      </c>
      <c r="X21" s="98" t="str">
        <f>IF(CONCATENATE($C$18,$T$39)=Resumen!N24,Resumen!C24,"")</f>
        <v/>
      </c>
      <c r="Y21" s="98" t="str">
        <f>IF(CONCATENATE($C$18,$T$39)=Resumen!N29,Resumen!C29,"")</f>
        <v/>
      </c>
      <c r="Z21" s="98" t="str">
        <f>IF(CONCATENATE($C$18,$T$39)=Resumen!N34,Resumen!C34,"")</f>
        <v/>
      </c>
      <c r="AA21" s="205" t="str">
        <f>IF(CONCATENATE($C$18,$T$39)=Resumen!N39,Resumen!C39,"")</f>
        <v/>
      </c>
    </row>
    <row r="22" spans="1:27" ht="19.5" customHeight="1" x14ac:dyDescent="0.15">
      <c r="A22" s="94"/>
      <c r="B22" s="398"/>
      <c r="C22" s="400"/>
      <c r="D22" s="130"/>
      <c r="E22" s="107" t="str">
        <f>IF(CONCATENATE($C$18,$D$39)=Resumen!N10,Resumen!C10,"")</f>
        <v/>
      </c>
      <c r="F22" s="107" t="str">
        <f>IF(CONCATENATE($C$18,$D$39)=Resumen!N15,Resumen!C15,"")</f>
        <v/>
      </c>
      <c r="G22" s="107" t="str">
        <f>IF(CONCATENATE($C$18,$D$39)=Resumen!N20,Resumen!C20,"")</f>
        <v/>
      </c>
      <c r="H22" s="107" t="str">
        <f>IF(CONCATENATE($C$18,$D$39)=Resumen!N25,Resumen!C25,"")</f>
        <v>R19</v>
      </c>
      <c r="I22" s="107"/>
      <c r="J22" s="107" t="str">
        <f>IF(CONCATENATE($C$18,$D$39)=Resumen!N35,Resumen!C35,"")</f>
        <v/>
      </c>
      <c r="K22" s="204"/>
      <c r="L22" s="109"/>
      <c r="M22" s="109" t="str">
        <f>IF(CONCATENATE($C$18,$L$39)=Resumen!N10,Resumen!C10,"")</f>
        <v/>
      </c>
      <c r="N22" s="109" t="str">
        <f>IF(CONCATENATE($C$18,$L$39)=Resumen!N15,Resumen!C15,"")</f>
        <v/>
      </c>
      <c r="O22" s="109" t="str">
        <f>IF(CONCATENATE($C$18,$L$39)=Resumen!N20,Resumen!C20,"")</f>
        <v/>
      </c>
      <c r="P22" s="109" t="str">
        <f>IF(CONCATENATE($C$18,$L$39)=Resumen!N25,Resumen!C25,"")</f>
        <v/>
      </c>
      <c r="Q22" s="109" t="str">
        <f>IF(CONCATENATE($C$18,$L$39)=Resumen!N30,Resumen!C30,"")</f>
        <v/>
      </c>
      <c r="R22" s="109" t="str">
        <f>IF(CONCATENATE($C$18,$L$39)=Resumen!N35,Resumen!C35,"")</f>
        <v/>
      </c>
      <c r="S22" s="207"/>
      <c r="T22" s="98"/>
      <c r="U22" s="98" t="str">
        <f>IF(CONCATENATE($C$18,$T$39)=Resumen!N10,Resumen!C10,"")</f>
        <v/>
      </c>
      <c r="V22" s="98" t="str">
        <f>IF(CONCATENATE($C$18,$T$39)=Resumen!N15,Resumen!C15,"")</f>
        <v/>
      </c>
      <c r="W22" s="98" t="str">
        <f>IF(CONCATENATE($C$18,$T$39)=Resumen!N20,Resumen!C20,"")</f>
        <v/>
      </c>
      <c r="X22" s="98" t="str">
        <f>IF(CONCATENATE($C$18,$T$39)=Resumen!N25,Resumen!C25,"")</f>
        <v/>
      </c>
      <c r="Y22" s="98" t="str">
        <f>IF(CONCATENATE($C$18,$T$39)=Resumen!N30,Resumen!C30,"")</f>
        <v/>
      </c>
      <c r="Z22" s="98" t="str">
        <f>IF(CONCATENATE($C$18,$T$39)=Resumen!N35,Resumen!C35,"")</f>
        <v/>
      </c>
      <c r="AA22" s="205" t="str">
        <f>IF(CONCATENATE($C$18,$T$39)=Resumen!N40,Resumen!C40,"")</f>
        <v/>
      </c>
    </row>
    <row r="23" spans="1:27" ht="19.5" customHeight="1" x14ac:dyDescent="0.15">
      <c r="A23" s="94"/>
      <c r="B23" s="398"/>
      <c r="C23" s="400"/>
      <c r="D23" s="130"/>
      <c r="E23" s="107" t="str">
        <f>IF(CONCATENATE($C$18,$D$39)=Resumen!N11,Resumen!C11,"")</f>
        <v/>
      </c>
      <c r="F23" s="107" t="str">
        <f>IF(CONCATENATE($C$18,$D$39)=Resumen!N16,Resumen!C16,"")</f>
        <v>R10</v>
      </c>
      <c r="G23" s="107" t="str">
        <f>IF(CONCATENATE($C$18,$D$39)=Resumen!N21,Resumen!C21,"")</f>
        <v/>
      </c>
      <c r="H23" s="107" t="str">
        <f>IF(CONCATENATE($C$18,$D$39)=Resumen!N26,Resumen!C26,"")</f>
        <v>R20</v>
      </c>
      <c r="I23" s="107" t="str">
        <f>IF(CONCATENATE($C$18,$D$39)=Resumen!N30,Resumen!C30,"")</f>
        <v>R24</v>
      </c>
      <c r="J23" s="107" t="str">
        <f>IF(CONCATENATE($C$18,$D$39)=Resumen!N36,Resumen!C36,"")</f>
        <v/>
      </c>
      <c r="K23" s="204"/>
      <c r="L23" s="109"/>
      <c r="M23" s="109" t="str">
        <f>IF(CONCATENATE($C$18,$L$39)=Resumen!N11,Resumen!C11,"")</f>
        <v>R5</v>
      </c>
      <c r="N23" s="109" t="str">
        <f>IF(CONCATENATE($C$18,$L$39)=Resumen!N16,Resumen!C16,"")</f>
        <v/>
      </c>
      <c r="O23" s="109" t="str">
        <f>IF(CONCATENATE($C$18,$L$39)=Resumen!N21,Resumen!C21,"")</f>
        <v>R15</v>
      </c>
      <c r="P23" s="109" t="str">
        <f>IF(CONCATENATE($C$18,$L$39)=Resumen!N26,Resumen!C26,"")</f>
        <v/>
      </c>
      <c r="Q23" s="109" t="str">
        <f>IF(CONCATENATE($C$18,$L$39)=Resumen!N31,Resumen!C31,"")</f>
        <v/>
      </c>
      <c r="R23" s="109" t="str">
        <f>IF(CONCATENATE($C$18,$L$39)=Resumen!N36,Resumen!C36,"")</f>
        <v/>
      </c>
      <c r="S23" s="207"/>
      <c r="T23" s="98"/>
      <c r="U23" s="98" t="str">
        <f>IF(CONCATENATE($C$18,$T$39)=Resumen!N11,Resumen!C11,"")</f>
        <v/>
      </c>
      <c r="V23" s="98" t="str">
        <f>IF(CONCATENATE($C$18,$T$39)=Resumen!N16,Resumen!C16,"")</f>
        <v/>
      </c>
      <c r="W23" s="98" t="str">
        <f>IF(CONCATENATE($C$18,$T$39)=Resumen!N21,Resumen!C21,"")</f>
        <v/>
      </c>
      <c r="X23" s="98" t="str">
        <f>IF(CONCATENATE($C$18,$T$39)=Resumen!N26,Resumen!C26,"")</f>
        <v/>
      </c>
      <c r="Y23" s="98" t="str">
        <f>IF(CONCATENATE($C$18,$T$39)=Resumen!N31,Resumen!C31,"")</f>
        <v/>
      </c>
      <c r="Z23" s="98" t="str">
        <f>IF(CONCATENATE($C$18,$T$39)=Resumen!N36,Resumen!C36,"")</f>
        <v/>
      </c>
      <c r="AA23" s="205" t="str">
        <f>IF(CONCATENATE($C$18,$T$39)=Resumen!N41,Resumen!C41,"")</f>
        <v/>
      </c>
    </row>
    <row r="24" spans="1:27" ht="9.75" customHeight="1" thickBot="1" x14ac:dyDescent="0.2">
      <c r="A24" s="94"/>
      <c r="B24" s="398"/>
      <c r="C24" s="400"/>
      <c r="D24" s="131"/>
      <c r="E24" s="132"/>
      <c r="F24" s="132"/>
      <c r="G24" s="132"/>
      <c r="H24" s="132"/>
      <c r="I24" s="132"/>
      <c r="J24" s="132"/>
      <c r="K24" s="176"/>
      <c r="L24" s="126"/>
      <c r="M24" s="126"/>
      <c r="N24" s="126"/>
      <c r="O24" s="126"/>
      <c r="P24" s="126"/>
      <c r="Q24" s="126"/>
      <c r="R24" s="126"/>
      <c r="S24" s="127"/>
      <c r="T24" s="136"/>
      <c r="U24" s="136"/>
      <c r="V24" s="136"/>
      <c r="W24" s="136"/>
      <c r="X24" s="136"/>
      <c r="Y24" s="136"/>
      <c r="Z24" s="136"/>
      <c r="AA24" s="137"/>
    </row>
    <row r="25" spans="1:27" x14ac:dyDescent="0.15">
      <c r="A25" s="94"/>
      <c r="B25" s="398"/>
      <c r="C25" s="400" t="s">
        <v>122</v>
      </c>
      <c r="D25" s="152"/>
      <c r="E25" s="153"/>
      <c r="F25" s="153"/>
      <c r="G25" s="153"/>
      <c r="H25" s="153"/>
      <c r="I25" s="153"/>
      <c r="J25" s="153"/>
      <c r="K25" s="210"/>
      <c r="L25" s="104"/>
      <c r="M25" s="104"/>
      <c r="N25" s="104"/>
      <c r="O25" s="104"/>
      <c r="P25" s="104"/>
      <c r="Q25" s="104"/>
      <c r="R25" s="104"/>
      <c r="S25" s="209"/>
      <c r="T25" s="111"/>
      <c r="U25" s="111"/>
      <c r="V25" s="111"/>
      <c r="W25" s="111"/>
      <c r="X25" s="111"/>
      <c r="Y25" s="111"/>
      <c r="Z25" s="111"/>
      <c r="AA25" s="206"/>
    </row>
    <row r="26" spans="1:27" x14ac:dyDescent="0.15">
      <c r="A26" s="94"/>
      <c r="B26" s="398"/>
      <c r="C26" s="400"/>
      <c r="D26" s="156"/>
      <c r="E26" s="157" t="str">
        <f>IF(CONCATENATE($C$25,$D$39)=Resumen!N7,Resumen!C7,"")</f>
        <v/>
      </c>
      <c r="F26" s="157" t="str">
        <f>IF(CONCATENATE($C$25,$D$39)=Resumen!N12,Resumen!C12,"")</f>
        <v/>
      </c>
      <c r="G26" s="157" t="str">
        <f>IF(CONCATENATE($C$25,$D$39)=Resumen!N17,Resumen!C17,"")</f>
        <v/>
      </c>
      <c r="H26" s="157" t="str">
        <f>IF(CONCATENATE($C$25,$D$39)=Resumen!N22,Resumen!C22,"")</f>
        <v/>
      </c>
      <c r="I26" s="157" t="str">
        <f>IF(CONCATENATE($C$25,$D$39)=Resumen!N27,Resumen!C27,"")</f>
        <v/>
      </c>
      <c r="J26" s="157" t="str">
        <f>IF(CONCATENATE($C$25,$D$39)=Resumen!N32,Resumen!C32,"")</f>
        <v/>
      </c>
      <c r="K26" s="211" t="str">
        <f>IF(CONCATENATE($C$25,$D$39)=Resumen!N37,Resumen!C37,"")</f>
        <v/>
      </c>
      <c r="L26" s="107"/>
      <c r="M26" s="107" t="str">
        <f>IF(CONCATENATE($C$25,$L$39)=Resumen!N7,Resumen!C7,"")</f>
        <v/>
      </c>
      <c r="N26" s="107" t="str">
        <f>IF(CONCATENATE($C$25,$L$39)=Resumen!N12,Resumen!C12,"")</f>
        <v/>
      </c>
      <c r="O26" s="107" t="str">
        <f>IF(CONCATENATE($C$25,$L$39)=Resumen!N17,Resumen!C17,"")</f>
        <v/>
      </c>
      <c r="P26" s="107" t="str">
        <f>IF(CONCATENATE($C$25,$L$39)=Resumen!N22,Resumen!C22,"")</f>
        <v/>
      </c>
      <c r="Q26" s="107" t="str">
        <f>IF(CONCATENATE($C$25,$L$39)=Resumen!N27,Resumen!C27,"")</f>
        <v/>
      </c>
      <c r="R26" s="107" t="str">
        <f>IF(CONCATENATE($C$25,$L$39)=Resumen!N32,Resumen!C32,"")</f>
        <v/>
      </c>
      <c r="S26" s="204" t="str">
        <f>IF(CONCATENATE($C$25,$L$39)=Resumen!N37,Resumen!C37,"")</f>
        <v/>
      </c>
      <c r="T26" s="109"/>
      <c r="U26" s="109" t="str">
        <f>IF(CONCATENATE($C$25,$T$39)=Resumen!N7,Resumen!C7,"")</f>
        <v/>
      </c>
      <c r="V26" s="109" t="str">
        <f>IF(CONCATENATE($C$25,$T$39)=Resumen!N12,Resumen!C12,"")</f>
        <v/>
      </c>
      <c r="W26" s="109" t="str">
        <f>IF(CONCATENATE($C$25,$T$39)=Resumen!N17,Resumen!C17,"")</f>
        <v/>
      </c>
      <c r="X26" s="109" t="str">
        <f>IF(CONCATENATE($C$25,$T$39)=Resumen!N22,Resumen!C22,"")</f>
        <v/>
      </c>
      <c r="Y26" s="109" t="str">
        <f>IF(CONCATENATE($C$25,$T$39)=Resumen!N27,Resumen!C27,"")</f>
        <v/>
      </c>
      <c r="Z26" s="109" t="str">
        <f>IF(CONCATENATE($C$25,$T$39)=Resumen!N32,Resumen!C32,"")</f>
        <v/>
      </c>
      <c r="AA26" s="207" t="str">
        <f>IF(CONCATENATE($C$25,$T$39)=Resumen!N37,Resumen!C37,"")</f>
        <v/>
      </c>
    </row>
    <row r="27" spans="1:27" x14ac:dyDescent="0.15">
      <c r="A27" s="94"/>
      <c r="B27" s="398"/>
      <c r="C27" s="400"/>
      <c r="D27" s="156"/>
      <c r="E27" s="157" t="str">
        <f>IF(CONCATENATE($C$25,$D$39)=Resumen!N8,Resumen!C8,"")</f>
        <v/>
      </c>
      <c r="F27" s="157" t="str">
        <f>IF(CONCATENATE($C$25,$D$39)=Resumen!N13,Resumen!C13,"")</f>
        <v/>
      </c>
      <c r="G27" s="157" t="str">
        <f>IF(CONCATENATE($C$25,$D$39)=Resumen!N18,Resumen!C18,"")</f>
        <v/>
      </c>
      <c r="H27" s="157" t="str">
        <f>IF(CONCATENATE($C$25,$D$39)=Resumen!N23,Resumen!C23,"")</f>
        <v/>
      </c>
      <c r="I27" s="157" t="str">
        <f>IF(CONCATENATE($C$25,$D$39)=Resumen!N28,Resumen!C28,"")</f>
        <v/>
      </c>
      <c r="J27" s="157" t="str">
        <f>IF(CONCATENATE($C$25,$D$39)=Resumen!N33,Resumen!C33,"")</f>
        <v/>
      </c>
      <c r="K27" s="211"/>
      <c r="L27" s="107"/>
      <c r="M27" s="107" t="str">
        <f>IF(CONCATENATE($C$25,$L$39)=Resumen!N8,Resumen!C8,"")</f>
        <v/>
      </c>
      <c r="N27" s="107" t="str">
        <f>IF(CONCATENATE($C$25,$L$39)=Resumen!N13,Resumen!C13,"")</f>
        <v/>
      </c>
      <c r="O27" s="107" t="str">
        <f>IF(CONCATENATE($C$25,$L$39)=Resumen!N18,Resumen!C18,"")</f>
        <v/>
      </c>
      <c r="P27" s="107" t="str">
        <f>IF(CONCATENATE($C$25,$L$39)=Resumen!N23,Resumen!C23,"")</f>
        <v/>
      </c>
      <c r="Q27" s="107" t="str">
        <f>IF(CONCATENATE($C$25,$L$39)=Resumen!N28,Resumen!C28,"")</f>
        <v/>
      </c>
      <c r="R27" s="107" t="str">
        <f>IF(CONCATENATE($C$25,$L$39)=Resumen!N33,Resumen!C33,"")</f>
        <v/>
      </c>
      <c r="S27" s="204"/>
      <c r="T27" s="109"/>
      <c r="U27" s="109" t="str">
        <f>IF(CONCATENATE($C$25,$T$39)=Resumen!N8,Resumen!C8,"")</f>
        <v/>
      </c>
      <c r="V27" s="109" t="str">
        <f>IF(CONCATENATE($C$25,$T$39)=Resumen!N13,Resumen!C13,"")</f>
        <v/>
      </c>
      <c r="W27" s="109" t="str">
        <f>IF(CONCATENATE($C$25,$T$39)=Resumen!N18,Resumen!C18,"")</f>
        <v/>
      </c>
      <c r="X27" s="109" t="str">
        <f>IF(CONCATENATE($C$25,$T$39)=Resumen!N23,Resumen!C23,"")</f>
        <v/>
      </c>
      <c r="Y27" s="109" t="str">
        <f>IF(CONCATENATE($C$25,$T$39)=Resumen!N28,Resumen!C28,"")</f>
        <v/>
      </c>
      <c r="Z27" s="109" t="str">
        <f>IF(CONCATENATE($C$25,$T$39)=Resumen!N33,Resumen!C33,"")</f>
        <v/>
      </c>
      <c r="AA27" s="207" t="str">
        <f>IF(CONCATENATE($C$25,$T$39)=Resumen!N38,Resumen!C38,"")</f>
        <v/>
      </c>
    </row>
    <row r="28" spans="1:27" x14ac:dyDescent="0.15">
      <c r="A28" s="94"/>
      <c r="B28" s="398"/>
      <c r="C28" s="400"/>
      <c r="D28" s="156"/>
      <c r="E28" s="157" t="str">
        <f>IF(CONCATENATE($C$25,$D$39)=Resumen!N9,Resumen!C9,"")</f>
        <v/>
      </c>
      <c r="F28" s="157" t="str">
        <f>IF(CONCATENATE($C$25,$D$39)=Resumen!N14,Resumen!C14,"")</f>
        <v/>
      </c>
      <c r="G28" s="157" t="str">
        <f>IF(CONCATENATE($C$25,$D$39)=Resumen!N19,Resumen!C19,"")</f>
        <v/>
      </c>
      <c r="H28" s="157" t="str">
        <f>IF(CONCATENATE($C$25,$D$39)=Resumen!N24,Resumen!C24,"")</f>
        <v/>
      </c>
      <c r="I28" s="157" t="str">
        <f>IF(CONCATENATE($C$25,$D$39)=Resumen!N29,Resumen!C29,"")</f>
        <v/>
      </c>
      <c r="J28" s="157" t="str">
        <f>IF(CONCATENATE($C$25,$D$39)=Resumen!N34,Resumen!C34,"")</f>
        <v/>
      </c>
      <c r="K28" s="211"/>
      <c r="L28" s="107"/>
      <c r="M28" s="107" t="str">
        <f>IF(CONCATENATE($C$25,$L$39)=Resumen!N9,Resumen!C9,"")</f>
        <v/>
      </c>
      <c r="N28" s="107" t="str">
        <f>IF(CONCATENATE($C$25,$L$39)=Resumen!N14,Resumen!C14,"")</f>
        <v/>
      </c>
      <c r="O28" s="107" t="str">
        <f>IF(CONCATENATE($C$25,$L$39)=Resumen!N19,Resumen!C19,"")</f>
        <v/>
      </c>
      <c r="P28" s="107" t="str">
        <f>IF(CONCATENATE($C$25,$L$39)=Resumen!N24,Resumen!C24,"")</f>
        <v/>
      </c>
      <c r="Q28" s="107" t="str">
        <f>IF(CONCATENATE($C$25,$L$39)=Resumen!N29,Resumen!C29,"")</f>
        <v/>
      </c>
      <c r="R28" s="107" t="str">
        <f>IF(CONCATENATE($C$25,$L$39)=Resumen!N34,Resumen!C34,"")</f>
        <v/>
      </c>
      <c r="S28" s="204"/>
      <c r="T28" s="109"/>
      <c r="U28" s="109" t="str">
        <f>IF(CONCATENATE($C$25,$T$39)=Resumen!N9,Resumen!C9,"")</f>
        <v/>
      </c>
      <c r="V28" s="109" t="str">
        <f>IF(CONCATENATE($C$25,$T$39)=Resumen!N14,Resumen!C14,"")</f>
        <v/>
      </c>
      <c r="W28" s="109" t="str">
        <f>IF(CONCATENATE($C$25,$T$39)=Resumen!N19,Resumen!C19,"")</f>
        <v/>
      </c>
      <c r="X28" s="109" t="str">
        <f>IF(CONCATENATE($C$25,$T$39)=Resumen!N24,Resumen!C24,"")</f>
        <v/>
      </c>
      <c r="Y28" s="109" t="str">
        <f>IF(CONCATENATE($C$25,$T$39)=Resumen!N29,Resumen!C29,"")</f>
        <v/>
      </c>
      <c r="Z28" s="109" t="str">
        <f>IF(CONCATENATE($C$25,$T$39)=Resumen!N34,Resumen!C34,"")</f>
        <v/>
      </c>
      <c r="AA28" s="207" t="str">
        <f>IF(CONCATENATE($C$25,$T$39)=Resumen!N39,Resumen!C39,"")</f>
        <v/>
      </c>
    </row>
    <row r="29" spans="1:27" x14ac:dyDescent="0.15">
      <c r="A29" s="94"/>
      <c r="B29" s="398"/>
      <c r="C29" s="400"/>
      <c r="D29" s="156"/>
      <c r="E29" s="157" t="str">
        <f>IF(CONCATENATE($C$25,$D$39)=Resumen!N10,Resumen!C10,"")</f>
        <v>R4</v>
      </c>
      <c r="F29" s="157" t="str">
        <f>IF(CONCATENATE($C$25,$D$39)=Resumen!N15,Resumen!C15,"")</f>
        <v/>
      </c>
      <c r="G29" s="157" t="str">
        <f>IF(CONCATENATE($C$25,$D$39)=Resumen!N20,Resumen!C20,"")</f>
        <v/>
      </c>
      <c r="H29" s="157" t="str">
        <f>IF(CONCATENATE($C$25,$D$39)=Resumen!N25,Resumen!C25,"")</f>
        <v/>
      </c>
      <c r="I29" s="157" t="str">
        <f>IF(CONCATENATE($C$25,$D$39)=Resumen!N30,Resumen!C30,"")</f>
        <v/>
      </c>
      <c r="J29" s="157" t="str">
        <f>IF(CONCATENATE($C$25,$D$39)=Resumen!N35,Resumen!C35,"")</f>
        <v/>
      </c>
      <c r="K29" s="211"/>
      <c r="L29" s="107"/>
      <c r="M29" s="107" t="str">
        <f>IF(CONCATENATE($C$25,$L$39)=Resumen!N10,Resumen!C10,"")</f>
        <v/>
      </c>
      <c r="N29" s="107" t="str">
        <f>IF(CONCATENATE($C$25,$L$39)=Resumen!N15,Resumen!C15,"")</f>
        <v/>
      </c>
      <c r="O29" s="107" t="str">
        <f>IF(CONCATENATE($C$25,$L$39)=Resumen!N20,Resumen!C20,"")</f>
        <v>R14</v>
      </c>
      <c r="P29" s="107" t="str">
        <f>IF(CONCATENATE($C$25,$L$39)=Resumen!N25,Resumen!C25,"")</f>
        <v/>
      </c>
      <c r="Q29" s="107" t="str">
        <f>IF(CONCATENATE($C$25,$L$39)=Resumen!N30,Resumen!C30,"")</f>
        <v/>
      </c>
      <c r="R29" s="107" t="str">
        <f>IF(CONCATENATE($C$25,$L$39)=Resumen!N35,Resumen!C35,"")</f>
        <v/>
      </c>
      <c r="S29" s="204"/>
      <c r="T29" s="109"/>
      <c r="U29" s="109" t="str">
        <f>IF(CONCATENATE($C$25,$T$39)=Resumen!N10,Resumen!C10,"")</f>
        <v/>
      </c>
      <c r="V29" s="109" t="str">
        <f>IF(CONCATENATE($C$25,$T$39)=Resumen!N15,Resumen!C15,"")</f>
        <v/>
      </c>
      <c r="W29" s="109" t="str">
        <f>IF(CONCATENATE($C$25,$T$39)=Resumen!N20,Resumen!C20,"")</f>
        <v/>
      </c>
      <c r="X29" s="109" t="str">
        <f>IF(CONCATENATE($C$25,$T$39)=Resumen!N25,Resumen!C25,"")</f>
        <v/>
      </c>
      <c r="Y29" s="109" t="str">
        <f>IF(CONCATENATE($C$25,$T$39)=Resumen!N30,Resumen!C30,"")</f>
        <v/>
      </c>
      <c r="Z29" s="109" t="str">
        <f>IF(CONCATENATE($C$25,$T$39)=Resumen!N35,Resumen!C35,"")</f>
        <v/>
      </c>
      <c r="AA29" s="207" t="str">
        <f>IF(CONCATENATE($C$25,$T$39)=Resumen!N40,Resumen!C40,"")</f>
        <v/>
      </c>
    </row>
    <row r="30" spans="1:27" x14ac:dyDescent="0.15">
      <c r="A30" s="94"/>
      <c r="B30" s="398"/>
      <c r="C30" s="400"/>
      <c r="D30" s="156"/>
      <c r="E30" s="157" t="str">
        <f>IF(CONCATENATE($C$25,$D$39)=Resumen!N11,Resumen!C11,"")</f>
        <v/>
      </c>
      <c r="F30" s="157" t="str">
        <f>IF(CONCATENATE($C$25,$D$39)=Resumen!N16,Resumen!C16,"")</f>
        <v/>
      </c>
      <c r="G30" s="157" t="str">
        <f>IF(CONCATENATE($C$25,$D$39)=Resumen!N21,Resumen!C21,"")</f>
        <v/>
      </c>
      <c r="H30" s="157" t="str">
        <f>IF(CONCATENATE($C$25,$D$39)=Resumen!N26,Resumen!C26,"")</f>
        <v/>
      </c>
      <c r="I30" s="157" t="str">
        <f>IF(CONCATENATE($C$25,$D$39)=Resumen!N31,Resumen!C31,"")</f>
        <v/>
      </c>
      <c r="J30" s="157" t="str">
        <f>IF(CONCATENATE($C$25,$D$39)=Resumen!N36,Resumen!C36,"")</f>
        <v/>
      </c>
      <c r="K30" s="211"/>
      <c r="L30" s="107"/>
      <c r="M30" s="107" t="str">
        <f>IF(CONCATENATE($C$25,$L$39)=Resumen!N11,Resumen!C11,"")</f>
        <v/>
      </c>
      <c r="N30" s="107" t="str">
        <f>IF(CONCATENATE($C$25,$L$39)=Resumen!N16,Resumen!C16,"")</f>
        <v/>
      </c>
      <c r="O30" s="107" t="str">
        <f>IF(CONCATENATE($C$25,$L$39)=Resumen!N21,Resumen!C21,"")</f>
        <v/>
      </c>
      <c r="P30" s="107" t="str">
        <f>IF(CONCATENATE($C$25,$L$39)=Resumen!N26,Resumen!C26,"")</f>
        <v/>
      </c>
      <c r="Q30" s="107" t="str">
        <f>IF(CONCATENATE($C$25,$L$39)=Resumen!N31,Resumen!C31,"")</f>
        <v/>
      </c>
      <c r="R30" s="107" t="str">
        <f>IF(CONCATENATE($C$25,$L$39)=Resumen!N36,Resumen!C36,"")</f>
        <v/>
      </c>
      <c r="S30" s="204"/>
      <c r="T30" s="109"/>
      <c r="U30" s="109" t="str">
        <f>IF(CONCATENATE($C$25,$T$39)=Resumen!N11,Resumen!C11,"")</f>
        <v/>
      </c>
      <c r="V30" s="109" t="str">
        <f>IF(CONCATENATE($C$25,$T$39)=Resumen!N16,Resumen!C16,"")</f>
        <v/>
      </c>
      <c r="W30" s="109" t="str">
        <f>IF(CONCATENATE($C$25,$T$39)=Resumen!N21,Resumen!C21,"")</f>
        <v/>
      </c>
      <c r="X30" s="109" t="str">
        <f>IF(CONCATENATE($C$25,$T$39)=Resumen!N26,Resumen!C26,"")</f>
        <v/>
      </c>
      <c r="Y30" s="109" t="str">
        <f>IF(CONCATENATE($C$25,$T$39)=Resumen!N31,Resumen!C31,"")</f>
        <v/>
      </c>
      <c r="Z30" s="109" t="str">
        <f>IF(CONCATENATE($C$25,$T$39)=Resumen!N36,Resumen!C36,"")</f>
        <v/>
      </c>
      <c r="AA30" s="207" t="str">
        <f>IF(CONCATENATE($C$25,$T$39)=Resumen!N41,Resumen!C41,"")</f>
        <v/>
      </c>
    </row>
    <row r="31" spans="1:27" ht="14" thickBot="1" x14ac:dyDescent="0.2">
      <c r="A31" s="94"/>
      <c r="B31" s="398"/>
      <c r="C31" s="400"/>
      <c r="D31" s="160"/>
      <c r="E31" s="161"/>
      <c r="F31" s="161"/>
      <c r="G31" s="161"/>
      <c r="H31" s="161"/>
      <c r="I31" s="161"/>
      <c r="J31" s="161"/>
      <c r="K31" s="212"/>
      <c r="L31" s="132"/>
      <c r="M31" s="132"/>
      <c r="N31" s="132"/>
      <c r="O31" s="132"/>
      <c r="P31" s="132"/>
      <c r="Q31" s="132"/>
      <c r="R31" s="132"/>
      <c r="S31" s="176"/>
      <c r="T31" s="126"/>
      <c r="U31" s="126"/>
      <c r="V31" s="126"/>
      <c r="W31" s="126"/>
      <c r="X31" s="126"/>
      <c r="Y31" s="126"/>
      <c r="Z31" s="126"/>
      <c r="AA31" s="207" t="str">
        <f>IF(CONCATENATE($C$25,$T$39)=Resumen!N42,Resumen!C42,"")</f>
        <v/>
      </c>
    </row>
    <row r="32" spans="1:27" x14ac:dyDescent="0.15">
      <c r="A32" s="94"/>
      <c r="B32" s="398"/>
      <c r="C32" s="400" t="s">
        <v>142</v>
      </c>
      <c r="D32" s="156"/>
      <c r="E32" s="164"/>
      <c r="F32" s="164"/>
      <c r="G32" s="164"/>
      <c r="H32" s="164"/>
      <c r="I32" s="164"/>
      <c r="J32" s="164"/>
      <c r="K32" s="213"/>
      <c r="L32" s="153"/>
      <c r="M32" s="153"/>
      <c r="N32" s="153"/>
      <c r="O32" s="153"/>
      <c r="P32" s="153"/>
      <c r="Q32" s="153"/>
      <c r="R32" s="153"/>
      <c r="S32" s="210"/>
      <c r="T32" s="104"/>
      <c r="U32" s="104"/>
      <c r="V32" s="104"/>
      <c r="W32" s="104"/>
      <c r="X32" s="104"/>
      <c r="Y32" s="104"/>
      <c r="Z32" s="104"/>
      <c r="AA32" s="174"/>
    </row>
    <row r="33" spans="1:27" x14ac:dyDescent="0.15">
      <c r="A33" s="94"/>
      <c r="B33" s="398"/>
      <c r="C33" s="400"/>
      <c r="D33" s="156"/>
      <c r="E33" s="157" t="str">
        <f>IF(CONCATENATE($C$32,$D$39)=Resumen!N7,Resumen!C7,"")</f>
        <v/>
      </c>
      <c r="F33" s="157" t="str">
        <f>IF(CONCATENATE($C$32,$D$39)=Resumen!N12,Resumen!C12,"")</f>
        <v/>
      </c>
      <c r="G33" s="157" t="str">
        <f>IF(CONCATENATE($C$32,$D$39)=Resumen!N17,Resumen!C17,"")</f>
        <v/>
      </c>
      <c r="H33" s="157" t="str">
        <f>IF(CONCATENATE($C$32,$D$39)=Resumen!N22,Resumen!C22,"")</f>
        <v/>
      </c>
      <c r="I33" s="157" t="str">
        <f>IF(CONCATENATE($C$32,$D$39)=Resumen!N27,Resumen!C27,"")</f>
        <v/>
      </c>
      <c r="J33" s="157" t="str">
        <f>IF(CONCATENATE($C$32,$D$39)=Resumen!N32,Resumen!C32,"")</f>
        <v/>
      </c>
      <c r="K33" s="211" t="str">
        <f>IF(CONCATENATE($C$32,$D$39)=Resumen!N37,Resumen!C37,"")</f>
        <v/>
      </c>
      <c r="L33" s="157"/>
      <c r="M33" s="157" t="str">
        <f>IF(CONCATENATE($C$32,$L$39)=Resumen!N7,Resumen!C7,"")</f>
        <v/>
      </c>
      <c r="N33" s="157" t="str">
        <f>IF(CONCATENATE($C$32,$L$39)=Resumen!N12,Resumen!C12,"")</f>
        <v/>
      </c>
      <c r="O33" s="157" t="str">
        <f>IF(CONCATENATE($C$32,$L$39)=Resumen!N17,Resumen!C17,"")</f>
        <v/>
      </c>
      <c r="P33" s="157" t="str">
        <f>IF(CONCATENATE($C$32,$L$39)=Resumen!N22,Resumen!C22,"")</f>
        <v/>
      </c>
      <c r="Q33" s="157" t="str">
        <f>IF(CONCATENATE($C$32,$L$39)=Resumen!N27,Resumen!C27,"")</f>
        <v/>
      </c>
      <c r="R33" s="157" t="str">
        <f>IF(CONCATENATE($C$32,$L$39)=Resumen!N32,Resumen!C32,"")</f>
        <v/>
      </c>
      <c r="S33" s="211" t="str">
        <f>IF(CONCATENATE($C$32,$L$39)=Resumen!N37,Resumen!C37,"")</f>
        <v/>
      </c>
      <c r="T33" s="107"/>
      <c r="U33" s="107" t="str">
        <f>IF(CONCATENATE($C$32,$T$39)=Resumen!N7,Resumen!C7,"")</f>
        <v/>
      </c>
      <c r="V33" s="107" t="str">
        <f>IF(CONCATENATE($C$32,$T$39)=Resumen!N12,Resumen!C12,"")</f>
        <v/>
      </c>
      <c r="W33" s="107" t="str">
        <f>IF(CONCATENATE($C$32,$T$39)=Resumen!N17,Resumen!C17,"")</f>
        <v/>
      </c>
      <c r="X33" s="107" t="str">
        <f>IF(CONCATENATE($C$32,$T$39)=Resumen!N22,Resumen!C22,"")</f>
        <v/>
      </c>
      <c r="Y33" s="107" t="str">
        <f>IF(CONCATENATE($C$32,$T$39)=Resumen!N27,Resumen!C27,"")</f>
        <v/>
      </c>
      <c r="Z33" s="107" t="str">
        <f>IF(CONCATENATE($C$32,$T$39)=Resumen!N32,Resumen!C32,"")</f>
        <v/>
      </c>
      <c r="AA33" s="204" t="str">
        <f>IF(CONCATENATE($C$32,$T$39)=Resumen!N37,Resumen!C37,"")</f>
        <v/>
      </c>
    </row>
    <row r="34" spans="1:27" x14ac:dyDescent="0.15">
      <c r="A34" s="94"/>
      <c r="B34" s="398"/>
      <c r="C34" s="400"/>
      <c r="D34" s="156"/>
      <c r="E34" s="157" t="str">
        <f>IF(CONCATENATE($C$32,$D$39)=Resumen!N8,Resumen!C8,"")</f>
        <v/>
      </c>
      <c r="F34" s="157" t="str">
        <f>IF(CONCATENATE($C$32,$D$39)=Resumen!N13,Resumen!C13,"")</f>
        <v/>
      </c>
      <c r="G34" s="157" t="str">
        <f>IF(CONCATENATE($C$32,$D$39)=Resumen!N18,Resumen!C18,"")</f>
        <v/>
      </c>
      <c r="H34" s="157" t="str">
        <f>IF(CONCATENATE($C$32,$D$39)=Resumen!N23,Resumen!C23,"")</f>
        <v/>
      </c>
      <c r="I34" s="157" t="str">
        <f>IF(CONCATENATE($C$32,$D$39)=Resumen!N28,Resumen!C28,"")</f>
        <v/>
      </c>
      <c r="J34" s="157" t="str">
        <f>IF(CONCATENATE($C$32,$D$39)=Resumen!N33,Resumen!C33,"")</f>
        <v/>
      </c>
      <c r="K34" s="213"/>
      <c r="L34" s="157"/>
      <c r="M34" s="157" t="str">
        <f>IF(CONCATENATE($C$32,$L$39)=Resumen!N8,Resumen!C8,"")</f>
        <v/>
      </c>
      <c r="N34" s="157" t="str">
        <f>IF(CONCATENATE($C$32,$L$39)=Resumen!N13,Resumen!C13,"")</f>
        <v/>
      </c>
      <c r="O34" s="157" t="str">
        <f>IF(CONCATENATE($C$32,$L$39)=Resumen!N18,Resumen!C18,"")</f>
        <v/>
      </c>
      <c r="P34" s="157" t="str">
        <f>IF(CONCATENATE($C$32,$L$39)=Resumen!N23,Resumen!C23,"")</f>
        <v/>
      </c>
      <c r="Q34" s="157" t="str">
        <f>IF(CONCATENATE($C$32,$L$39)=Resumen!N28,Resumen!C28,"")</f>
        <v/>
      </c>
      <c r="R34" s="157" t="str">
        <f>IF(CONCATENATE($C$32,$L$39)=Resumen!N33,Resumen!C33,"")</f>
        <v/>
      </c>
      <c r="S34" s="211" t="str">
        <f>IF(CONCATENATE($C$32,$L$39)=Resumen!N38,Resumen!C38,"")</f>
        <v/>
      </c>
      <c r="T34" s="107"/>
      <c r="U34" s="107" t="str">
        <f>IF(CONCATENATE($C$32,$T$39)=Resumen!N8,Resumen!C8,"")</f>
        <v/>
      </c>
      <c r="V34" s="107" t="str">
        <f>IF(CONCATENATE($C$32,$T$39)=Resumen!N13,Resumen!C13,"")</f>
        <v/>
      </c>
      <c r="W34" s="107" t="str">
        <f>IF(CONCATENATE($C$32,$T$39)=Resumen!N18,Resumen!C18,"")</f>
        <v/>
      </c>
      <c r="X34" s="107" t="str">
        <f>IF(CONCATENATE($C$32,$T$39)=Resumen!N23,Resumen!C23,"")</f>
        <v/>
      </c>
      <c r="Y34" s="107" t="str">
        <f>IF(CONCATENATE($C$32,$T$39)=Resumen!N28,Resumen!C28,"")</f>
        <v/>
      </c>
      <c r="Z34" s="107" t="str">
        <f>IF(CONCATENATE($C$32,$T$39)=Resumen!N33,Resumen!C33,"")</f>
        <v/>
      </c>
      <c r="AA34" s="204" t="str">
        <f>IF(CONCATENATE($C$32,$T$39)=Resumen!N38,Resumen!C38,"")</f>
        <v/>
      </c>
    </row>
    <row r="35" spans="1:27" x14ac:dyDescent="0.15">
      <c r="A35" s="94"/>
      <c r="B35" s="398"/>
      <c r="C35" s="400"/>
      <c r="D35" s="156"/>
      <c r="E35" s="157" t="str">
        <f>IF(CONCATENATE($C$32,$D$39)=Resumen!N9,Resumen!C9,"")</f>
        <v/>
      </c>
      <c r="F35" s="157" t="str">
        <f>IF(CONCATENATE($C$32,$D$39)=Resumen!N14,Resumen!C14,"")</f>
        <v/>
      </c>
      <c r="G35" s="157" t="str">
        <f>IF(CONCATENATE($C$32,$D$39)=Resumen!N19,Resumen!C19,"")</f>
        <v/>
      </c>
      <c r="H35" s="157" t="str">
        <f>IF(CONCATENATE($C$32,$D$39)=Resumen!N24,Resumen!C24,"")</f>
        <v/>
      </c>
      <c r="I35" s="157" t="str">
        <f>IF(CONCATENATE($C$32,$D$39)=Resumen!N29,Resumen!C29,"")</f>
        <v/>
      </c>
      <c r="J35" s="157" t="str">
        <f>IF(CONCATENATE($C$32,$D$39)=Resumen!N34,Resumen!C34,"")</f>
        <v/>
      </c>
      <c r="K35" s="213"/>
      <c r="L35" s="157"/>
      <c r="M35" s="157" t="str">
        <f>IF(CONCATENATE($C$32,$L$39)=Resumen!N9,Resumen!C9,"")</f>
        <v/>
      </c>
      <c r="N35" s="157" t="str">
        <f>IF(CONCATENATE($C$32,$L$39)=Resumen!N14,Resumen!C14,"")</f>
        <v/>
      </c>
      <c r="O35" s="157" t="str">
        <f>IF(CONCATENATE($C$32,$L$39)=Resumen!N19,Resumen!C19,"")</f>
        <v/>
      </c>
      <c r="P35" s="157" t="str">
        <f>IF(CONCATENATE($C$32,$L$39)=Resumen!N24,Resumen!C24,"")</f>
        <v/>
      </c>
      <c r="Q35" s="157" t="str">
        <f>IF(CONCATENATE($C$32,$L$39)=Resumen!N29,Resumen!C29,"")</f>
        <v/>
      </c>
      <c r="R35" s="157" t="str">
        <f>IF(CONCATENATE($C$32,$L$39)=Resumen!N34,Resumen!C34,"")</f>
        <v/>
      </c>
      <c r="S35" s="211" t="str">
        <f>IF(CONCATENATE($C$32,$L$39)=Resumen!N39,Resumen!C39,"")</f>
        <v/>
      </c>
      <c r="T35" s="107"/>
      <c r="U35" s="107" t="str">
        <f>IF(CONCATENATE($C$32,$T$39)=Resumen!N9,Resumen!C9,"")</f>
        <v/>
      </c>
      <c r="V35" s="107" t="str">
        <f>IF(CONCATENATE($C$32,$T$39)=Resumen!N14,Resumen!C14,"")</f>
        <v/>
      </c>
      <c r="W35" s="107" t="str">
        <f>IF(CONCATENATE($C$32,$T$39)=Resumen!N19,Resumen!C19,"")</f>
        <v/>
      </c>
      <c r="X35" s="107" t="str">
        <f>IF(CONCATENATE($C$32,$T$39)=Resumen!N24,Resumen!C24,"")</f>
        <v/>
      </c>
      <c r="Y35" s="107" t="str">
        <f>IF(CONCATENATE($C$32,$T$39)=Resumen!N29,Resumen!C29,"")</f>
        <v/>
      </c>
      <c r="Z35" s="107" t="str">
        <f>IF(CONCATENATE($C$32,$T$39)=Resumen!N34,Resumen!C34,"")</f>
        <v/>
      </c>
      <c r="AA35" s="204" t="str">
        <f>IF(CONCATENATE($C$32,$T$39)=Resumen!N39,Resumen!C39,"")</f>
        <v/>
      </c>
    </row>
    <row r="36" spans="1:27" x14ac:dyDescent="0.15">
      <c r="A36" s="94"/>
      <c r="B36" s="398"/>
      <c r="C36" s="400"/>
      <c r="D36" s="156"/>
      <c r="E36" s="157" t="str">
        <f>IF(CONCATENATE($C$32,$D$39)=Resumen!N10,Resumen!C10,"")</f>
        <v/>
      </c>
      <c r="F36" s="157" t="str">
        <f>IF(CONCATENATE($C$32,$D$39)=Resumen!N15,Resumen!C15,"")</f>
        <v/>
      </c>
      <c r="G36" s="157" t="str">
        <f>IF(CONCATENATE($C$32,$D$39)=Resumen!N20,Resumen!C20,"")</f>
        <v/>
      </c>
      <c r="H36" s="157" t="str">
        <f>IF(CONCATENATE($C$32,$D$39)=Resumen!N25,Resumen!C25,"")</f>
        <v/>
      </c>
      <c r="I36" s="157" t="str">
        <f>IF(CONCATENATE($C$32,$D$39)=Resumen!N30,Resumen!C30,"")</f>
        <v/>
      </c>
      <c r="J36" s="157" t="str">
        <f>IF(CONCATENATE($C$32,$D$39)=Resumen!N35,Resumen!C35,"")</f>
        <v/>
      </c>
      <c r="K36" s="213"/>
      <c r="L36" s="157"/>
      <c r="M36" s="157" t="str">
        <f>IF(CONCATENATE($C$32,$L$39)=Resumen!N10,Resumen!C10,"")</f>
        <v/>
      </c>
      <c r="N36" s="157" t="str">
        <f>IF(CONCATENATE($C$32,$L$39)=Resumen!N15,Resumen!C15,"")</f>
        <v/>
      </c>
      <c r="O36" s="157" t="str">
        <f>IF(CONCATENATE($C$32,$L$39)=Resumen!N20,Resumen!C20,"")</f>
        <v/>
      </c>
      <c r="P36" s="157" t="str">
        <f>IF(CONCATENATE($C$32,$L$39)=Resumen!N25,Resumen!C25,"")</f>
        <v/>
      </c>
      <c r="Q36" s="157" t="str">
        <f>IF(CONCATENATE($C$32,$L$39)=Resumen!N30,Resumen!C30,"")</f>
        <v/>
      </c>
      <c r="R36" s="157" t="str">
        <f>IF(CONCATENATE($C$32,$L$39)=Resumen!N35,Resumen!C35,"")</f>
        <v/>
      </c>
      <c r="S36" s="211" t="str">
        <f>IF(CONCATENATE($C$32,$L$39)=Resumen!N40,Resumen!C40,"")</f>
        <v/>
      </c>
      <c r="T36" s="107"/>
      <c r="U36" s="107" t="str">
        <f>IF(CONCATENATE($C$32,$T$39)=Resumen!N10,Resumen!C10,"")</f>
        <v/>
      </c>
      <c r="V36" s="107" t="str">
        <f>IF(CONCATENATE($C$32,$T$39)=Resumen!N15,Resumen!C15,"")</f>
        <v/>
      </c>
      <c r="W36" s="107" t="str">
        <f>IF(CONCATENATE($C$32,$T$39)=Resumen!N20,Resumen!C20,"")</f>
        <v/>
      </c>
      <c r="X36" s="107" t="str">
        <f>IF(CONCATENATE($C$32,$T$39)=Resumen!N25,Resumen!C25,"")</f>
        <v/>
      </c>
      <c r="Y36" s="107" t="str">
        <f>IF(CONCATENATE($C$32,$T$39)=Resumen!N30,Resumen!C30,"")</f>
        <v/>
      </c>
      <c r="Z36" s="107" t="str">
        <f>IF(CONCATENATE($C$32,$T$39)=Resumen!N35,Resumen!C35,"")</f>
        <v/>
      </c>
      <c r="AA36" s="204" t="str">
        <f>IF(CONCATENATE($C$32,$T$39)=Resumen!N40,Resumen!C40,"")</f>
        <v/>
      </c>
    </row>
    <row r="37" spans="1:27" x14ac:dyDescent="0.15">
      <c r="A37" s="94"/>
      <c r="B37" s="398"/>
      <c r="C37" s="400"/>
      <c r="D37" s="156"/>
      <c r="E37" s="157" t="str">
        <f>IF(CONCATENATE($C$32,$D$39)=Resumen!N11,Resumen!C11,"")</f>
        <v/>
      </c>
      <c r="F37" s="157" t="str">
        <f>IF(CONCATENATE($C$32,$D$39)=Resumen!N16,Resumen!C16,"")</f>
        <v/>
      </c>
      <c r="G37" s="157" t="str">
        <f>IF(CONCATENATE($C$32,$D$39)=Resumen!N21,Resumen!C21,"")</f>
        <v/>
      </c>
      <c r="H37" s="157" t="str">
        <f>IF(CONCATENATE($C$32,$D$39)=Resumen!N26,Resumen!C26,"")</f>
        <v/>
      </c>
      <c r="I37" s="157" t="str">
        <f>IF(CONCATENATE($C$32,$D$39)=Resumen!N31,Resumen!C31,"")</f>
        <v/>
      </c>
      <c r="J37" s="157" t="str">
        <f>IF(CONCATENATE($C$32,$D$39)=Resumen!N36,Resumen!C36,"")</f>
        <v/>
      </c>
      <c r="K37" s="213"/>
      <c r="L37" s="157"/>
      <c r="M37" s="157" t="str">
        <f>IF(CONCATENATE($C$32,$L$39)=Resumen!N11,Resumen!C11,"")</f>
        <v/>
      </c>
      <c r="N37" s="157" t="str">
        <f>IF(CONCATENATE($C$32,$L$39)=Resumen!N16,Resumen!C16,"")</f>
        <v/>
      </c>
      <c r="O37" s="157" t="str">
        <f>IF(CONCATENATE($C$32,$L$39)=Resumen!N21,Resumen!C21,"")</f>
        <v/>
      </c>
      <c r="P37" s="157" t="str">
        <f>IF(CONCATENATE($C$32,$L$39)=Resumen!N26,Resumen!C26,"")</f>
        <v/>
      </c>
      <c r="Q37" s="157" t="str">
        <f>IF(CONCATENATE($C$32,$L$39)=Resumen!N31,Resumen!C31,"")</f>
        <v/>
      </c>
      <c r="R37" s="157" t="str">
        <f>IF(CONCATENATE($C$32,$L$39)=Resumen!N36,Resumen!C36,"")</f>
        <v/>
      </c>
      <c r="S37" s="211" t="str">
        <f>IF(CONCATENATE($C$32,$L$39)=Resumen!N41,Resumen!C41,"")</f>
        <v/>
      </c>
      <c r="T37" s="107"/>
      <c r="U37" s="107" t="str">
        <f>IF(CONCATENATE($C$32,$T$39)=Resumen!N11,Resumen!C11,"")</f>
        <v/>
      </c>
      <c r="V37" s="107" t="str">
        <f>IF(CONCATENATE($C$32,$T$39)=Resumen!N16,Resumen!C16,"")</f>
        <v/>
      </c>
      <c r="W37" s="107" t="str">
        <f>IF(CONCATENATE($C$32,$T$39)=Resumen!N21,Resumen!C21,"")</f>
        <v/>
      </c>
      <c r="X37" s="107" t="str">
        <f>IF(CONCATENATE($C$32,$T$39)=Resumen!N26,Resumen!C26,"")</f>
        <v/>
      </c>
      <c r="Y37" s="107" t="str">
        <f>IF(CONCATENATE($C$32,$T$39)=Resumen!N31,Resumen!C31,"")</f>
        <v/>
      </c>
      <c r="Z37" s="107" t="str">
        <f>IF(CONCATENATE($C$32,$T$39)=Resumen!N36,Resumen!C36,"")</f>
        <v/>
      </c>
      <c r="AA37" s="204" t="str">
        <f>IF(CONCATENATE($C$32,$T$39)=Resumen!N41,Resumen!C41,"")</f>
        <v/>
      </c>
    </row>
    <row r="38" spans="1:27" ht="14" thickBot="1" x14ac:dyDescent="0.2">
      <c r="A38" s="94"/>
      <c r="B38" s="398"/>
      <c r="C38" s="400"/>
      <c r="D38" s="160"/>
      <c r="E38" s="161"/>
      <c r="F38" s="161"/>
      <c r="G38" s="161"/>
      <c r="H38" s="161"/>
      <c r="I38" s="161"/>
      <c r="J38" s="161"/>
      <c r="K38" s="212"/>
      <c r="L38" s="161"/>
      <c r="M38" s="161"/>
      <c r="N38" s="161"/>
      <c r="O38" s="161"/>
      <c r="P38" s="161"/>
      <c r="Q38" s="161"/>
      <c r="R38" s="161"/>
      <c r="S38" s="212"/>
      <c r="T38" s="132"/>
      <c r="U38" s="132"/>
      <c r="V38" s="132"/>
      <c r="W38" s="132"/>
      <c r="X38" s="132"/>
      <c r="Y38" s="132"/>
      <c r="Z38" s="132"/>
      <c r="AA38" s="176"/>
    </row>
    <row r="39" spans="1:27" x14ac:dyDescent="0.15">
      <c r="A39" s="96"/>
      <c r="B39" s="96"/>
      <c r="C39" s="96"/>
      <c r="D39" s="401" t="s">
        <v>91</v>
      </c>
      <c r="E39" s="401"/>
      <c r="F39" s="401"/>
      <c r="G39" s="401"/>
      <c r="H39" s="401"/>
      <c r="I39" s="401"/>
      <c r="J39" s="401"/>
      <c r="K39" s="401"/>
      <c r="L39" s="401" t="s">
        <v>121</v>
      </c>
      <c r="M39" s="401"/>
      <c r="N39" s="401"/>
      <c r="O39" s="401"/>
      <c r="P39" s="401"/>
      <c r="Q39" s="401"/>
      <c r="R39" s="401"/>
      <c r="S39" s="401"/>
      <c r="T39" s="401" t="s">
        <v>114</v>
      </c>
      <c r="U39" s="401"/>
      <c r="V39" s="401"/>
      <c r="W39" s="401"/>
      <c r="X39" s="401"/>
      <c r="Y39" s="401"/>
      <c r="Z39" s="401"/>
      <c r="AA39" s="401"/>
    </row>
    <row r="40" spans="1:27" x14ac:dyDescent="0.15">
      <c r="A40" s="94"/>
      <c r="B40" s="94"/>
      <c r="C40" s="95"/>
      <c r="D40" s="94"/>
      <c r="E40" s="94"/>
      <c r="F40" s="94"/>
      <c r="G40" s="94"/>
      <c r="H40" s="94"/>
      <c r="I40" s="94"/>
      <c r="J40" s="94"/>
      <c r="K40" s="94"/>
      <c r="L40" s="94"/>
      <c r="M40" s="94"/>
      <c r="N40" s="94"/>
      <c r="O40" s="94"/>
      <c r="P40" s="94"/>
      <c r="Q40" s="94"/>
      <c r="R40" s="94"/>
      <c r="S40" s="94"/>
      <c r="T40" s="94"/>
      <c r="U40" s="94"/>
      <c r="V40" s="94"/>
      <c r="W40" s="94"/>
      <c r="X40" s="94"/>
      <c r="Y40" s="94"/>
      <c r="Z40" s="94"/>
      <c r="AA40" s="94"/>
    </row>
    <row r="41" spans="1:27" ht="16" x14ac:dyDescent="0.15">
      <c r="A41" s="94"/>
      <c r="B41" s="94"/>
      <c r="C41" s="95"/>
      <c r="D41" s="397" t="s">
        <v>29</v>
      </c>
      <c r="E41" s="397"/>
      <c r="F41" s="397"/>
      <c r="G41" s="397"/>
      <c r="H41" s="397"/>
      <c r="I41" s="397"/>
      <c r="J41" s="397"/>
      <c r="K41" s="397"/>
      <c r="L41" s="397"/>
      <c r="M41" s="397"/>
      <c r="N41" s="397"/>
      <c r="O41" s="397"/>
      <c r="P41" s="397"/>
      <c r="Q41" s="397"/>
      <c r="R41" s="397"/>
      <c r="S41" s="397"/>
      <c r="T41" s="397"/>
      <c r="U41" s="397"/>
      <c r="V41" s="397"/>
      <c r="W41" s="397"/>
      <c r="X41" s="397"/>
      <c r="Y41" s="397"/>
      <c r="Z41" s="397"/>
      <c r="AA41" s="397"/>
    </row>
  </sheetData>
  <mergeCells count="11">
    <mergeCell ref="D41:AA41"/>
    <mergeCell ref="B6:B38"/>
    <mergeCell ref="C2:AA2"/>
    <mergeCell ref="C32:C38"/>
    <mergeCell ref="D39:K39"/>
    <mergeCell ref="L39:S39"/>
    <mergeCell ref="T39:AA39"/>
    <mergeCell ref="C4:C10"/>
    <mergeCell ref="C11:C17"/>
    <mergeCell ref="C18:C24"/>
    <mergeCell ref="C25:C31"/>
  </mergeCells>
  <printOptions horizontalCentered="1"/>
  <pageMargins left="0.70866141732283472" right="0.70866141732283472" top="0.74803149606299213" bottom="0.74803149606299213" header="0.31496062992125984" footer="0.31496062992125984"/>
  <pageSetup paperSize="5"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86"/>
  <sheetViews>
    <sheetView tabSelected="1" topLeftCell="H19" zoomScale="114" zoomScaleNormal="80" zoomScaleSheetLayoutView="50" zoomScalePageLayoutView="90" workbookViewId="0">
      <selection activeCell="R44" sqref="R44"/>
    </sheetView>
  </sheetViews>
  <sheetFormatPr baseColWidth="10" defaultColWidth="11.5" defaultRowHeight="16" x14ac:dyDescent="0.15"/>
  <cols>
    <col min="1" max="1" width="15.6640625" style="290" customWidth="1"/>
    <col min="2" max="2" width="30.33203125" style="290" customWidth="1"/>
    <col min="3" max="3" width="6.5" style="290" customWidth="1"/>
    <col min="4" max="4" width="20.5" style="290" customWidth="1"/>
    <col min="5" max="5" width="22.6640625" style="290" customWidth="1"/>
    <col min="6" max="7" width="6.1640625" style="290" customWidth="1"/>
    <col min="8" max="8" width="15.1640625" style="293" customWidth="1"/>
    <col min="9" max="9" width="23.6640625" style="292" customWidth="1"/>
    <col min="10" max="10" width="5.6640625" style="290" customWidth="1"/>
    <col min="11" max="11" width="4.5" style="290" bestFit="1" customWidth="1"/>
    <col min="12" max="12" width="12.6640625" style="290" customWidth="1"/>
    <col min="13" max="13" width="17.5" style="290" customWidth="1"/>
    <col min="14" max="14" width="20.6640625" style="292" customWidth="1"/>
    <col min="15" max="15" width="34.5" style="350" customWidth="1"/>
    <col min="16" max="16" width="22.1640625" style="292" customWidth="1"/>
    <col min="17" max="17" width="23.83203125" style="292" customWidth="1"/>
    <col min="18" max="18" width="48.83203125" style="290" customWidth="1"/>
    <col min="19" max="16384" width="11.5" style="290"/>
  </cols>
  <sheetData>
    <row r="1" spans="1:18" ht="27.75" customHeight="1" x14ac:dyDescent="0.15">
      <c r="A1" s="498"/>
      <c r="B1" s="499"/>
      <c r="C1" s="508" t="s">
        <v>130</v>
      </c>
      <c r="D1" s="508"/>
      <c r="E1" s="508"/>
      <c r="F1" s="508"/>
      <c r="G1" s="508"/>
      <c r="H1" s="508"/>
      <c r="I1" s="508"/>
      <c r="J1" s="508"/>
      <c r="K1" s="508"/>
      <c r="L1" s="508"/>
      <c r="M1" s="508"/>
      <c r="N1" s="508"/>
      <c r="O1" s="508"/>
      <c r="P1" s="508"/>
      <c r="Q1" s="508"/>
    </row>
    <row r="2" spans="1:18" ht="24" customHeight="1" x14ac:dyDescent="0.15">
      <c r="A2" s="500"/>
      <c r="B2" s="501"/>
      <c r="C2" s="496" t="s">
        <v>133</v>
      </c>
      <c r="D2" s="497"/>
      <c r="E2" s="497"/>
      <c r="F2" s="497"/>
      <c r="G2" s="497"/>
      <c r="H2" s="504"/>
      <c r="I2" s="496" t="s">
        <v>134</v>
      </c>
      <c r="J2" s="497"/>
      <c r="K2" s="497"/>
      <c r="L2" s="497"/>
      <c r="M2" s="497"/>
      <c r="N2" s="521" t="s">
        <v>135</v>
      </c>
      <c r="O2" s="521"/>
      <c r="P2" s="521"/>
      <c r="Q2" s="521"/>
    </row>
    <row r="3" spans="1:18" ht="27" customHeight="1" x14ac:dyDescent="0.15">
      <c r="A3" s="502"/>
      <c r="B3" s="503"/>
      <c r="C3" s="513" t="s">
        <v>137</v>
      </c>
      <c r="D3" s="514"/>
      <c r="E3" s="514"/>
      <c r="F3" s="514"/>
      <c r="G3" s="514"/>
      <c r="H3" s="515"/>
      <c r="I3" s="513" t="s">
        <v>136</v>
      </c>
      <c r="J3" s="514"/>
      <c r="K3" s="514"/>
      <c r="L3" s="514"/>
      <c r="M3" s="514"/>
      <c r="N3" s="505" t="s">
        <v>140</v>
      </c>
      <c r="O3" s="505"/>
      <c r="P3" s="505"/>
      <c r="Q3" s="505"/>
    </row>
    <row r="4" spans="1:18" x14ac:dyDescent="0.15">
      <c r="A4" s="313" t="s">
        <v>128</v>
      </c>
      <c r="B4" s="313" t="s">
        <v>129</v>
      </c>
      <c r="C4" s="508" t="s">
        <v>27</v>
      </c>
      <c r="D4" s="508"/>
      <c r="E4" s="508"/>
      <c r="F4" s="508"/>
      <c r="G4" s="508"/>
      <c r="H4" s="508"/>
      <c r="I4" s="508"/>
      <c r="J4" s="508"/>
      <c r="K4" s="508"/>
      <c r="L4" s="508"/>
      <c r="M4" s="508"/>
      <c r="N4" s="508"/>
      <c r="O4" s="508"/>
      <c r="P4" s="508"/>
      <c r="Q4" s="508"/>
    </row>
    <row r="5" spans="1:18" ht="25.5" customHeight="1" x14ac:dyDescent="0.15">
      <c r="A5" s="314" t="s">
        <v>131</v>
      </c>
      <c r="B5" s="315">
        <v>3</v>
      </c>
      <c r="C5" s="508"/>
      <c r="D5" s="508"/>
      <c r="E5" s="508"/>
      <c r="F5" s="508"/>
      <c r="G5" s="508"/>
      <c r="H5" s="508"/>
      <c r="I5" s="508"/>
      <c r="J5" s="508"/>
      <c r="K5" s="508"/>
      <c r="L5" s="508"/>
      <c r="M5" s="508"/>
      <c r="N5" s="508"/>
      <c r="O5" s="508"/>
      <c r="P5" s="508"/>
      <c r="Q5" s="508"/>
    </row>
    <row r="6" spans="1:18" s="289" customFormat="1" x14ac:dyDescent="0.15">
      <c r="A6" s="316"/>
      <c r="B6" s="317"/>
      <c r="C6" s="318"/>
      <c r="D6" s="318"/>
      <c r="E6" s="318"/>
      <c r="F6" s="318"/>
      <c r="G6" s="318"/>
      <c r="H6" s="319"/>
      <c r="I6" s="318"/>
      <c r="J6" s="318"/>
      <c r="K6" s="318"/>
      <c r="L6" s="318"/>
      <c r="M6" s="318"/>
      <c r="N6" s="318"/>
      <c r="O6" s="346"/>
      <c r="P6" s="318"/>
      <c r="Q6" s="318"/>
    </row>
    <row r="7" spans="1:18" s="291" customFormat="1" ht="35.25" customHeight="1" x14ac:dyDescent="0.15">
      <c r="A7" s="493" t="s">
        <v>132</v>
      </c>
      <c r="B7" s="493"/>
      <c r="C7" s="493"/>
      <c r="D7" s="493"/>
      <c r="E7" s="493"/>
      <c r="F7" s="493"/>
      <c r="G7" s="493"/>
      <c r="H7" s="493"/>
      <c r="I7" s="493"/>
      <c r="J7" s="493"/>
      <c r="K7" s="493"/>
      <c r="L7" s="493"/>
      <c r="M7" s="493"/>
      <c r="N7" s="493"/>
      <c r="O7" s="493"/>
      <c r="P7" s="493"/>
      <c r="Q7" s="493"/>
    </row>
    <row r="8" spans="1:18" s="291" customFormat="1" ht="45.75" customHeight="1" x14ac:dyDescent="0.15">
      <c r="A8" s="507" t="s">
        <v>146</v>
      </c>
      <c r="B8" s="507"/>
      <c r="C8" s="507"/>
      <c r="D8" s="507"/>
      <c r="E8" s="507"/>
      <c r="F8" s="507" t="s">
        <v>147</v>
      </c>
      <c r="G8" s="507"/>
      <c r="H8" s="507"/>
      <c r="I8" s="507" t="s">
        <v>149</v>
      </c>
      <c r="J8" s="507"/>
      <c r="K8" s="507"/>
      <c r="L8" s="507"/>
      <c r="M8" s="507"/>
      <c r="N8" s="510" t="s">
        <v>159</v>
      </c>
      <c r="O8" s="511"/>
      <c r="P8" s="511"/>
      <c r="Q8" s="511"/>
    </row>
    <row r="9" spans="1:18" s="291" customFormat="1" ht="82.5" customHeight="1" x14ac:dyDescent="0.15">
      <c r="A9" s="507" t="s">
        <v>156</v>
      </c>
      <c r="B9" s="507" t="s">
        <v>157</v>
      </c>
      <c r="C9" s="507" t="s">
        <v>158</v>
      </c>
      <c r="D9" s="507" t="s">
        <v>21</v>
      </c>
      <c r="E9" s="507" t="s">
        <v>291</v>
      </c>
      <c r="F9" s="507" t="s">
        <v>87</v>
      </c>
      <c r="G9" s="507"/>
      <c r="H9" s="507"/>
      <c r="I9" s="512" t="s">
        <v>150</v>
      </c>
      <c r="J9" s="507" t="s">
        <v>88</v>
      </c>
      <c r="K9" s="507"/>
      <c r="L9" s="507"/>
      <c r="M9" s="342" t="s">
        <v>152</v>
      </c>
      <c r="N9" s="509" t="s">
        <v>160</v>
      </c>
      <c r="O9" s="518" t="s">
        <v>155</v>
      </c>
      <c r="P9" s="509" t="s">
        <v>36</v>
      </c>
      <c r="Q9" s="471" t="s">
        <v>154</v>
      </c>
      <c r="R9" s="471" t="s">
        <v>489</v>
      </c>
    </row>
    <row r="10" spans="1:18" s="292" customFormat="1" ht="87" x14ac:dyDescent="0.15">
      <c r="A10" s="507"/>
      <c r="B10" s="507"/>
      <c r="C10" s="507"/>
      <c r="D10" s="507"/>
      <c r="E10" s="507"/>
      <c r="F10" s="343" t="s">
        <v>30</v>
      </c>
      <c r="G10" s="343" t="s">
        <v>29</v>
      </c>
      <c r="H10" s="344" t="s">
        <v>148</v>
      </c>
      <c r="I10" s="512"/>
      <c r="J10" s="343" t="s">
        <v>30</v>
      </c>
      <c r="K10" s="343" t="s">
        <v>29</v>
      </c>
      <c r="L10" s="343" t="s">
        <v>151</v>
      </c>
      <c r="M10" s="343" t="s">
        <v>153</v>
      </c>
      <c r="N10" s="509"/>
      <c r="O10" s="518"/>
      <c r="P10" s="509"/>
      <c r="Q10" s="472"/>
      <c r="R10" s="472"/>
    </row>
    <row r="11" spans="1:18" s="331" customFormat="1" ht="65.25" customHeight="1" x14ac:dyDescent="0.15">
      <c r="A11" s="474" t="s">
        <v>386</v>
      </c>
      <c r="B11" s="506" t="str">
        <f>+'Admón. Riesgos'!B11</f>
        <v>Formular instrumentos y estrategias de gestión conducentes al mejoramiento de la calidad ambiental, al adecuado uso y aprovechamiento del territorio, para garantizar la oferta de
bienes y servicios ambientales, a través de acciones de planificación ambiental, concertación, y apoyo a entes territoriales.</v>
      </c>
      <c r="C11" s="484" t="str">
        <f>+'Admón. Riesgos'!C11</f>
        <v>R1</v>
      </c>
      <c r="D11" s="506" t="str">
        <f>'Admón. Riesgos'!D11</f>
        <v>Decisiones ajustadas a intereses particulares</v>
      </c>
      <c r="E11" s="484" t="str">
        <f>'Admón. Riesgos'!H11</f>
        <v>Sanciones - Pérdida de bienes- daño ambiental - pérdida de Credibilidad - Detrimento patrimonial</v>
      </c>
      <c r="F11" s="484">
        <f>+'Admón. Riesgos'!K11</f>
        <v>5</v>
      </c>
      <c r="G11" s="484">
        <f>+'Admón. Riesgos'!I11</f>
        <v>20</v>
      </c>
      <c r="H11" s="491" t="str">
        <f>+'Admón. Riesgos'!O11</f>
        <v>ZONA DE RIESGO EXTREMA</v>
      </c>
      <c r="I11" s="330" t="str">
        <f>+'Valoracion '!E11</f>
        <v>Procedimiento formalizado M-OP-PR02</v>
      </c>
      <c r="J11" s="484">
        <f>'Valoracion '!M11</f>
        <v>3</v>
      </c>
      <c r="K11" s="484">
        <f>'Valoracion '!K11</f>
        <v>4</v>
      </c>
      <c r="L11" s="484" t="s">
        <v>119</v>
      </c>
      <c r="M11" s="330" t="str">
        <f>'Valoracion '!J11</f>
        <v>A solicitud o por evento</v>
      </c>
      <c r="N11" s="519" t="s">
        <v>413</v>
      </c>
      <c r="O11" s="478" t="s">
        <v>418</v>
      </c>
      <c r="P11" s="516" t="s">
        <v>479</v>
      </c>
      <c r="Q11" s="516" t="s">
        <v>419</v>
      </c>
      <c r="R11" s="473" t="s">
        <v>497</v>
      </c>
    </row>
    <row r="12" spans="1:18" s="331" customFormat="1" ht="30" x14ac:dyDescent="0.15">
      <c r="A12" s="474"/>
      <c r="B12" s="506"/>
      <c r="C12" s="484"/>
      <c r="D12" s="506"/>
      <c r="E12" s="484"/>
      <c r="F12" s="484"/>
      <c r="G12" s="484"/>
      <c r="H12" s="491"/>
      <c r="I12" s="330" t="str">
        <f>+'Valoracion '!E12</f>
        <v xml:space="preserve">Normatividad vigente </v>
      </c>
      <c r="J12" s="484"/>
      <c r="K12" s="484"/>
      <c r="L12" s="484"/>
      <c r="M12" s="330" t="str">
        <f>'Valoracion '!J12</f>
        <v>A solicitud o por evento</v>
      </c>
      <c r="N12" s="520"/>
      <c r="O12" s="479"/>
      <c r="P12" s="517"/>
      <c r="Q12" s="517"/>
      <c r="R12" s="473"/>
    </row>
    <row r="13" spans="1:18" s="331" customFormat="1" ht="45" x14ac:dyDescent="0.15">
      <c r="A13" s="474"/>
      <c r="B13" s="506"/>
      <c r="C13" s="484" t="str">
        <f>+'Admón. Riesgos'!C12</f>
        <v>R2</v>
      </c>
      <c r="D13" s="484" t="str">
        <f>'Admón. Riesgos'!D12</f>
        <v>Utilización indebida de información oficial privilegiada en temas relacionados con el ordenamiento y planificación</v>
      </c>
      <c r="E13" s="484" t="str">
        <f>'Admón. Riesgos'!H12</f>
        <v>Sanciones - Pérdida de bienes- daño ambiental - pérdida de Credibilidad - Detrimento patrimonial</v>
      </c>
      <c r="F13" s="484">
        <f>+'Admón. Riesgos'!K12</f>
        <v>5</v>
      </c>
      <c r="G13" s="484">
        <f>+'Admón. Riesgos'!I12</f>
        <v>20</v>
      </c>
      <c r="H13" s="491" t="str">
        <f>+'Admón. Riesgos'!O12</f>
        <v>ZONA DE RIESGO EXTREMA</v>
      </c>
      <c r="I13" s="330" t="str">
        <f>+'Valoracion '!E13</f>
        <v>Politica de seguridad de la información  establecida en el   SIGC,</v>
      </c>
      <c r="J13" s="484">
        <f>'Valoracion '!M13</f>
        <v>3</v>
      </c>
      <c r="K13" s="484">
        <f>'Valoracion '!K13</f>
        <v>4</v>
      </c>
      <c r="L13" s="484" t="str">
        <f>'Valoracion '!P13</f>
        <v>ZONA DE RIESGO ALTA</v>
      </c>
      <c r="M13" s="330" t="str">
        <f>'Valoracion '!J13</f>
        <v>Continuo o permanente</v>
      </c>
      <c r="N13" s="329" t="s">
        <v>413</v>
      </c>
      <c r="O13" s="327" t="s">
        <v>420</v>
      </c>
      <c r="P13" s="484" t="s">
        <v>479</v>
      </c>
      <c r="Q13" s="516" t="s">
        <v>422</v>
      </c>
      <c r="R13" s="473" t="s">
        <v>497</v>
      </c>
    </row>
    <row r="14" spans="1:18" s="331" customFormat="1" ht="42" customHeight="1" x14ac:dyDescent="0.15">
      <c r="A14" s="474"/>
      <c r="B14" s="506"/>
      <c r="C14" s="484"/>
      <c r="D14" s="484"/>
      <c r="E14" s="484"/>
      <c r="F14" s="484"/>
      <c r="G14" s="484"/>
      <c r="H14" s="491"/>
      <c r="I14" s="330" t="str">
        <f>+'Valoracion '!E14</f>
        <v>Codigo Integridad</v>
      </c>
      <c r="J14" s="484"/>
      <c r="K14" s="484"/>
      <c r="L14" s="484"/>
      <c r="M14" s="330" t="str">
        <f>'Valoracion '!J14</f>
        <v>Continuo o permanente</v>
      </c>
      <c r="N14" s="329" t="s">
        <v>413</v>
      </c>
      <c r="O14" s="327" t="s">
        <v>421</v>
      </c>
      <c r="P14" s="484"/>
      <c r="Q14" s="517"/>
      <c r="R14" s="473"/>
    </row>
    <row r="15" spans="1:18" s="331" customFormat="1" ht="60" customHeight="1" x14ac:dyDescent="0.15">
      <c r="A15" s="474" t="str">
        <f>+'Admón. Riesgos'!A13</f>
        <v>GESTIÓN DEL CONOCIMIENTO AMBIENTAL</v>
      </c>
      <c r="B15" s="506" t="str">
        <f>+'Admón. Riesgos'!B13</f>
        <v>Proveer el conocimiento necesario como soporte a la gestión ambiental, a través de la generación y socialización de información, estudios, diseños e investigaciones</v>
      </c>
      <c r="C15" s="484" t="str">
        <f>+'Admón. Riesgos'!C13</f>
        <v>R3</v>
      </c>
      <c r="D15" s="484" t="str">
        <f>'Admón. Riesgos'!D13</f>
        <v>Sistemas de información susceptibles de manipulación o adulteración</v>
      </c>
      <c r="E15" s="484" t="str">
        <f>'Admón. Riesgos'!H13</f>
        <v>Sanción
Inhabilidades
Destitución</v>
      </c>
      <c r="F15" s="484">
        <f>+'Admón. Riesgos'!K13</f>
        <v>5</v>
      </c>
      <c r="G15" s="484">
        <f>+'Admón. Riesgos'!I13</f>
        <v>20</v>
      </c>
      <c r="H15" s="491" t="str">
        <f>+'Admón. Riesgos'!O13</f>
        <v>ZONA DE RIESGO EXTREMA</v>
      </c>
      <c r="I15" s="516" t="str">
        <f>'Valoracion '!E15</f>
        <v>Normatividad Existente</v>
      </c>
      <c r="J15" s="484">
        <f>'Valoracion '!M15</f>
        <v>3</v>
      </c>
      <c r="K15" s="484">
        <f>'Valoracion '!K15</f>
        <v>4</v>
      </c>
      <c r="L15" s="484" t="str">
        <f>'Valoracion '!P15</f>
        <v>ZONA DE RIESGO ALTA</v>
      </c>
      <c r="M15" s="330" t="str">
        <f>'Valoracion '!J15</f>
        <v>Semanalmente</v>
      </c>
      <c r="N15" s="474" t="s">
        <v>182</v>
      </c>
      <c r="O15" s="475" t="s">
        <v>381</v>
      </c>
      <c r="P15" s="474" t="s">
        <v>480</v>
      </c>
      <c r="Q15" s="474" t="s">
        <v>423</v>
      </c>
      <c r="R15" s="467" t="s">
        <v>496</v>
      </c>
    </row>
    <row r="16" spans="1:18" s="331" customFormat="1" ht="69" customHeight="1" x14ac:dyDescent="0.15">
      <c r="A16" s="474"/>
      <c r="B16" s="506"/>
      <c r="C16" s="484"/>
      <c r="D16" s="484"/>
      <c r="E16" s="484"/>
      <c r="F16" s="484"/>
      <c r="G16" s="484"/>
      <c r="H16" s="491"/>
      <c r="I16" s="517"/>
      <c r="J16" s="484"/>
      <c r="K16" s="484"/>
      <c r="L16" s="484"/>
      <c r="M16" s="330" t="str">
        <f>'Valoracion '!J16</f>
        <v>A solicitud o por evento</v>
      </c>
      <c r="N16" s="474"/>
      <c r="O16" s="475"/>
      <c r="P16" s="474"/>
      <c r="Q16" s="474"/>
      <c r="R16" s="467"/>
    </row>
    <row r="17" spans="1:18" ht="165" x14ac:dyDescent="0.15">
      <c r="A17" s="326" t="str">
        <f>'Admón. Riesgos'!A14</f>
        <v>GESTIÓN INTEGRAL DE LA OFERTA AMBIENTAL</v>
      </c>
      <c r="B17" s="322" t="str">
        <f>'Admón. Riesgos'!B14</f>
        <v>Ejecutar proyectos de conservación, a través de la implementación de acciones de preservación, protección, recuperación, restauración y uso sostenible de los recursos naturales renovables con la participación de los actores
del sistema regional ambiental con el propósito de asegurar la oferta de bienes y servicios ambientales.</v>
      </c>
      <c r="C17" s="218" t="str">
        <f>+'Admón. Riesgos'!C14</f>
        <v>R4</v>
      </c>
      <c r="D17" s="326" t="str">
        <f>'Admón. Riesgos'!D14</f>
        <v>Prevaricato en la entrega de material vegetal</v>
      </c>
      <c r="E17" s="218" t="str">
        <f>'Admón. Riesgos'!H14</f>
        <v xml:space="preserve">perdida de bIenes, perdida de credibilidad - disminucion en la calidad del servicio </v>
      </c>
      <c r="F17" s="218">
        <f>+'Admón. Riesgos'!K14</f>
        <v>5</v>
      </c>
      <c r="G17" s="218">
        <f>+'Admón. Riesgos'!I14</f>
        <v>20</v>
      </c>
      <c r="H17" s="323" t="str">
        <f>+'Admón. Riesgos'!O14</f>
        <v>ZONA DE RIESGO EXTREMA</v>
      </c>
      <c r="I17" s="218" t="str">
        <f>+'Valoracion '!E17</f>
        <v>Procedimiento Documentado, visto bueno de la salida de material vegetal  por parte del resposable, o coordinador o subdirector.</v>
      </c>
      <c r="J17" s="218">
        <f>'Valoracion '!M17</f>
        <v>2</v>
      </c>
      <c r="K17" s="218">
        <f>'Valoracion '!K17</f>
        <v>3</v>
      </c>
      <c r="L17" s="345" t="str">
        <f>'Valoracion '!P17</f>
        <v>ZONA DE RIESGO BAJA</v>
      </c>
      <c r="M17" s="218" t="str">
        <f>'Valoracion '!J17</f>
        <v>A solicitud o por evento</v>
      </c>
      <c r="N17" s="328" t="s">
        <v>405</v>
      </c>
      <c r="O17" s="327" t="s">
        <v>415</v>
      </c>
      <c r="P17" s="326" t="s">
        <v>190</v>
      </c>
      <c r="Q17" s="326" t="s">
        <v>417</v>
      </c>
      <c r="R17" s="348" t="s">
        <v>497</v>
      </c>
    </row>
    <row r="18" spans="1:18" ht="90" x14ac:dyDescent="0.15">
      <c r="A18" s="474" t="str">
        <f>+'Admón. Riesgos'!A15</f>
        <v>GESTIÓN DEL RIESGO AMBIENTAL TERRITORIAL</v>
      </c>
      <c r="B18" s="486" t="str">
        <f>+'Admón. Riesgos'!B15</f>
        <v xml:space="preserve">Desarrollar acciones encaminadas al conocimiento, la prevención, mitigación y la reducción del riesgo de desastres, la mitigación de gases efecto invernadero y adaptación al cambio climático en el área de
jurisdicción de la CDMB.
</v>
      </c>
      <c r="C18" s="423" t="str">
        <f>+'Admón. Riesgos'!C15</f>
        <v>R5</v>
      </c>
      <c r="D18" s="492" t="str">
        <f>'Admón. Riesgos'!D15</f>
        <v>Tráfico de influencias al momento de elaboración, programación y ejecución de estudios, diseños y obras y proyectos adelantados por la CDMB</v>
      </c>
      <c r="E18" s="423" t="str">
        <f>'Admón. Riesgos'!H15</f>
        <v>Sanciones, pérdida de credibilidad, disminución de la calidad del servicio</v>
      </c>
      <c r="F18" s="423">
        <f>+'Admón. Riesgos'!K15</f>
        <v>5</v>
      </c>
      <c r="G18" s="423">
        <f>+'Admón. Riesgos'!I15</f>
        <v>20</v>
      </c>
      <c r="H18" s="485" t="str">
        <f>+'Admón. Riesgos'!O15</f>
        <v>ZONA DE RIESGO EXTREMA</v>
      </c>
      <c r="I18" s="218" t="str">
        <f>'Valoracion '!E18</f>
        <v>Procedimiento M-RA-PR01 Procedimiento de planeación, ejecución y supervisión de obras de reducción del riesgo de desastres.</v>
      </c>
      <c r="J18" s="423">
        <f>'Valoracion '!M18</f>
        <v>3</v>
      </c>
      <c r="K18" s="423">
        <f>'Valoracion '!K18</f>
        <v>4</v>
      </c>
      <c r="L18" s="423" t="str">
        <f>'Valoracion '!P18</f>
        <v>ZONA DE RIESGO ALTA</v>
      </c>
      <c r="M18" s="218" t="str">
        <f>'Valoracion '!J18</f>
        <v>A solicitud o por evento</v>
      </c>
      <c r="N18" s="328" t="s">
        <v>405</v>
      </c>
      <c r="O18" s="327" t="s">
        <v>407</v>
      </c>
      <c r="P18" s="326" t="s">
        <v>406</v>
      </c>
      <c r="Q18" s="338" t="s">
        <v>409</v>
      </c>
      <c r="R18" s="357" t="s">
        <v>497</v>
      </c>
    </row>
    <row r="19" spans="1:18" ht="75" x14ac:dyDescent="0.15">
      <c r="A19" s="474"/>
      <c r="B19" s="486"/>
      <c r="C19" s="423"/>
      <c r="D19" s="492"/>
      <c r="E19" s="423"/>
      <c r="F19" s="423"/>
      <c r="G19" s="423"/>
      <c r="H19" s="485"/>
      <c r="I19" s="218" t="str">
        <f>'Valoracion '!E19</f>
        <v>Lista de prioridades de las necesidades de obras en el área de jurisdicción</v>
      </c>
      <c r="J19" s="423"/>
      <c r="K19" s="423"/>
      <c r="L19" s="423"/>
      <c r="M19" s="218" t="str">
        <f>'Valoracion '!J19</f>
        <v>A solicitud o por evento</v>
      </c>
      <c r="N19" s="328" t="s">
        <v>413</v>
      </c>
      <c r="O19" s="327" t="s">
        <v>408</v>
      </c>
      <c r="P19" s="326" t="s">
        <v>481</v>
      </c>
      <c r="Q19" s="338" t="s">
        <v>410</v>
      </c>
      <c r="R19" s="357" t="s">
        <v>497</v>
      </c>
    </row>
    <row r="20" spans="1:18" ht="210" x14ac:dyDescent="0.15">
      <c r="A20" s="474"/>
      <c r="B20" s="486"/>
      <c r="C20" s="218" t="str">
        <f>+'Admón. Riesgos'!C16</f>
        <v>R6</v>
      </c>
      <c r="D20" s="325" t="s">
        <v>383</v>
      </c>
      <c r="E20" s="218" t="str">
        <f>'Admón. Riesgos'!H16</f>
        <v>Sanciones, pérdida de bienes, disminución de la calidad del servicio y manipulación de la información  por personal no vinculado a la Entidad.</v>
      </c>
      <c r="F20" s="218">
        <f>+'Admón. Riesgos'!K16</f>
        <v>5</v>
      </c>
      <c r="G20" s="218">
        <f>+'Admón. Riesgos'!I16</f>
        <v>20</v>
      </c>
      <c r="H20" s="323" t="str">
        <f>+'Admón. Riesgos'!O16</f>
        <v>ZONA DE RIESGO EXTREMA</v>
      </c>
      <c r="I20" s="218" t="str">
        <f>'Valoracion '!E20</f>
        <v>NA</v>
      </c>
      <c r="J20" s="218">
        <f>'Valoracion '!M20</f>
        <v>4</v>
      </c>
      <c r="K20" s="218">
        <f>'Valoracion '!K20</f>
        <v>3</v>
      </c>
      <c r="L20" s="218" t="str">
        <f>'Valoracion '!P20</f>
        <v>ZONA DE RIESGO ALTA</v>
      </c>
      <c r="M20" s="218" t="s">
        <v>113</v>
      </c>
      <c r="N20" s="328" t="s">
        <v>414</v>
      </c>
      <c r="O20" s="327" t="s">
        <v>411</v>
      </c>
      <c r="P20" s="326" t="s">
        <v>482</v>
      </c>
      <c r="Q20" s="326" t="s">
        <v>412</v>
      </c>
      <c r="R20" s="357" t="s">
        <v>497</v>
      </c>
    </row>
    <row r="21" spans="1:18" ht="45" x14ac:dyDescent="0.15">
      <c r="A21" s="474" t="str">
        <f>+'Admón. Riesgos'!A17</f>
        <v>ADQUISICIÓN DE BIENES Y SERVICIOS</v>
      </c>
      <c r="B21" s="490" t="str">
        <f>+'Admón. Riesgos'!B17</f>
        <v>Establecer y ejecutar la planeación necesaria para asegurar la provisión oportuna de los bienes, servicios y obra pública requeridos por la Entidad para su normal funcionamiento, a través de procedimientos
contractuales garantizando la selección objetiva, la correcta ejecución y liquidación de los contratos.</v>
      </c>
      <c r="C21" s="423" t="str">
        <f>+'Admón. Riesgos'!C17</f>
        <v>R7</v>
      </c>
      <c r="D21" s="423" t="str">
        <f>'Admón. Riesgos'!D17</f>
        <v>Intereses indebidos en la celebración de contratos</v>
      </c>
      <c r="E21" s="423" t="str">
        <f>'Admón. Riesgos'!H17</f>
        <v>Sanciones.Detrimento del patrimonio. Pérdida de credibilidad</v>
      </c>
      <c r="F21" s="423">
        <f>+'Admón. Riesgos'!K17</f>
        <v>5</v>
      </c>
      <c r="G21" s="423">
        <f>+'Admón. Riesgos'!I17</f>
        <v>20</v>
      </c>
      <c r="H21" s="485" t="str">
        <f>+'Admón. Riesgos'!O17</f>
        <v>ZONA DE RIESGO EXTREMA</v>
      </c>
      <c r="I21" s="423" t="str">
        <f>'Valoracion '!E21</f>
        <v>Manual de Contratación</v>
      </c>
      <c r="J21" s="423">
        <f>'Valoracion '!M21</f>
        <v>5</v>
      </c>
      <c r="K21" s="423">
        <f>'Valoracion '!K21</f>
        <v>5</v>
      </c>
      <c r="L21" s="423" t="str">
        <f>'Valoracion '!P21</f>
        <v>ZONA DE RIESGO EXTREMA</v>
      </c>
      <c r="M21" s="423" t="str">
        <f>'Valoracion '!J21</f>
        <v>A solicitud o por evento</v>
      </c>
      <c r="N21" s="328" t="s">
        <v>395</v>
      </c>
      <c r="O21" s="327" t="s">
        <v>358</v>
      </c>
      <c r="P21" s="474" t="s">
        <v>483</v>
      </c>
      <c r="Q21" s="326" t="s">
        <v>309</v>
      </c>
      <c r="R21" s="348" t="s">
        <v>497</v>
      </c>
    </row>
    <row r="22" spans="1:18" ht="45" x14ac:dyDescent="0.15">
      <c r="A22" s="474"/>
      <c r="B22" s="490"/>
      <c r="C22" s="423"/>
      <c r="D22" s="423"/>
      <c r="E22" s="423"/>
      <c r="F22" s="423"/>
      <c r="G22" s="423"/>
      <c r="H22" s="485"/>
      <c r="I22" s="423"/>
      <c r="J22" s="423"/>
      <c r="K22" s="423"/>
      <c r="L22" s="423"/>
      <c r="M22" s="423"/>
      <c r="N22" s="328" t="s">
        <v>395</v>
      </c>
      <c r="O22" s="327" t="s">
        <v>359</v>
      </c>
      <c r="P22" s="474"/>
      <c r="Q22" s="326" t="s">
        <v>221</v>
      </c>
      <c r="R22" s="348" t="s">
        <v>497</v>
      </c>
    </row>
    <row r="23" spans="1:18" ht="60" x14ac:dyDescent="0.15">
      <c r="A23" s="474"/>
      <c r="B23" s="490"/>
      <c r="C23" s="423"/>
      <c r="D23" s="423"/>
      <c r="E23" s="423"/>
      <c r="F23" s="423"/>
      <c r="G23" s="423"/>
      <c r="H23" s="485"/>
      <c r="I23" s="423"/>
      <c r="J23" s="423"/>
      <c r="K23" s="423"/>
      <c r="L23" s="423"/>
      <c r="M23" s="423"/>
      <c r="N23" s="328" t="s">
        <v>395</v>
      </c>
      <c r="O23" s="327" t="s">
        <v>354</v>
      </c>
      <c r="P23" s="474"/>
      <c r="Q23" s="326" t="s">
        <v>220</v>
      </c>
      <c r="R23" s="357" t="s">
        <v>497</v>
      </c>
    </row>
    <row r="24" spans="1:18" ht="69.75" customHeight="1" x14ac:dyDescent="0.15">
      <c r="A24" s="474"/>
      <c r="B24" s="490"/>
      <c r="C24" s="218" t="str">
        <f>+'Admón. Riesgos'!C18</f>
        <v>R8</v>
      </c>
      <c r="D24" s="218" t="str">
        <f>+'Admón. Riesgos'!D18</f>
        <v>Urgencia manifiesta inexistente</v>
      </c>
      <c r="E24" s="218" t="str">
        <f>+'Admón. Riesgos'!H18</f>
        <v>Sanciones. Detrimento del patrimonio. Pérdida de credibilidad</v>
      </c>
      <c r="F24" s="218">
        <f>+'Admón. Riesgos'!K18</f>
        <v>5</v>
      </c>
      <c r="G24" s="218">
        <f>+'Admón. Riesgos'!I18</f>
        <v>20</v>
      </c>
      <c r="H24" s="324" t="str">
        <f>+'Admón. Riesgos'!O18</f>
        <v>ZONA DE RIESGO EXTREMA</v>
      </c>
      <c r="I24" s="218" t="str">
        <f>+'Valoracion '!E24</f>
        <v>Procedimiento
Documentado</v>
      </c>
      <c r="J24" s="218">
        <f>+'Valoracion '!M24</f>
        <v>5</v>
      </c>
      <c r="K24" s="218">
        <f>+'Valoracion '!K24</f>
        <v>5</v>
      </c>
      <c r="L24" s="320" t="str">
        <f>+'Valoracion '!P24</f>
        <v>ZONA DE RIESGO EXTREMA</v>
      </c>
      <c r="M24" s="218" t="s">
        <v>113</v>
      </c>
      <c r="N24" s="328" t="s">
        <v>395</v>
      </c>
      <c r="O24" s="327" t="s">
        <v>363</v>
      </c>
      <c r="P24" s="326" t="s">
        <v>364</v>
      </c>
      <c r="Q24" s="326" t="s">
        <v>365</v>
      </c>
      <c r="R24" s="357" t="s">
        <v>497</v>
      </c>
    </row>
    <row r="25" spans="1:18" ht="52.5" customHeight="1" x14ac:dyDescent="0.15">
      <c r="A25" s="474"/>
      <c r="B25" s="490"/>
      <c r="C25" s="423" t="str">
        <f>+'Admón. Riesgos'!C19</f>
        <v>R9</v>
      </c>
      <c r="D25" s="423" t="str">
        <f>'Admón. Riesgos'!D19</f>
        <v>Utilización indebida de
información oficial privilegiada</v>
      </c>
      <c r="E25" s="423" t="str">
        <f>'Admón. Riesgos'!H19</f>
        <v>Sanciones.Detrimento del patrimonio. Pérdida de credibilidad</v>
      </c>
      <c r="F25" s="423">
        <f>+'Admón. Riesgos'!K19</f>
        <v>5</v>
      </c>
      <c r="G25" s="423">
        <f>+'Admón. Riesgos'!I19</f>
        <v>20</v>
      </c>
      <c r="H25" s="485" t="str">
        <f>+'Admón. Riesgos'!O19</f>
        <v>ZONA DE RIESGO EXTREMA</v>
      </c>
      <c r="I25" s="218" t="str">
        <f>'Valoracion '!E25</f>
        <v>Revisión por parte del Jefe  de la Oficina  de Contratación</v>
      </c>
      <c r="J25" s="423">
        <f>'Valoracion '!M25</f>
        <v>5</v>
      </c>
      <c r="K25" s="423">
        <f>'Valoracion '!K25</f>
        <v>5</v>
      </c>
      <c r="L25" s="423" t="str">
        <f>'Valoracion '!P25</f>
        <v>ZONA DE RIESGO EXTREMA</v>
      </c>
      <c r="M25" s="218" t="str">
        <f>'Valoracion '!J25</f>
        <v>Diariamente</v>
      </c>
      <c r="N25" s="474" t="s">
        <v>394</v>
      </c>
      <c r="O25" s="475" t="s">
        <v>222</v>
      </c>
      <c r="P25" s="474" t="s">
        <v>223</v>
      </c>
      <c r="Q25" s="474" t="s">
        <v>224</v>
      </c>
      <c r="R25" s="469" t="s">
        <v>497</v>
      </c>
    </row>
    <row r="26" spans="1:18" ht="45" x14ac:dyDescent="0.15">
      <c r="A26" s="474"/>
      <c r="B26" s="490"/>
      <c r="C26" s="423"/>
      <c r="D26" s="423"/>
      <c r="E26" s="423"/>
      <c r="F26" s="423"/>
      <c r="G26" s="423"/>
      <c r="H26" s="485"/>
      <c r="I26" s="218" t="str">
        <f>'Valoracion '!E26</f>
        <v>Registro en el sistema secop de la contratación estatal</v>
      </c>
      <c r="J26" s="423"/>
      <c r="K26" s="423"/>
      <c r="L26" s="423"/>
      <c r="M26" s="218" t="str">
        <f>'Valoracion '!J26</f>
        <v>Diariamente</v>
      </c>
      <c r="N26" s="474"/>
      <c r="O26" s="475"/>
      <c r="P26" s="474"/>
      <c r="Q26" s="474"/>
      <c r="R26" s="470"/>
    </row>
    <row r="27" spans="1:18" ht="95.25" customHeight="1" x14ac:dyDescent="0.15">
      <c r="A27" s="474" t="str">
        <f>'Admón. Riesgos'!A20</f>
        <v>GESTIÓN DE LOS RECURSOS FISICOS</v>
      </c>
      <c r="B27" s="486" t="str">
        <f>'Admón. Riesgos'!B20</f>
        <v>Administrar los bienes y servicios de la Entidad para su normal funcionamiento, mediante la aplicación de herramientas e instrumentos de gestión eficientes que aseguren la puesta en práctica de una política ambiental racional y
sostenible.</v>
      </c>
      <c r="C27" s="423" t="str">
        <f>+'Admón. Riesgos'!C20</f>
        <v>R10</v>
      </c>
      <c r="D27" s="423" t="str">
        <f>'Admón. Riesgos'!D20</f>
        <v>Uso incorrecto de los bienes de propiedad de la entidad.</v>
      </c>
      <c r="E27" s="423" t="str">
        <f>'Admón. Riesgos'!H20</f>
        <v>Sanciones
Perdida de Bienes
Detrimento Patrimonial
Disminución de la Calidad del Servicio</v>
      </c>
      <c r="F27" s="423">
        <f>+'Admón. Riesgos'!K20</f>
        <v>5</v>
      </c>
      <c r="G27" s="423">
        <f>+'Admón. Riesgos'!I20</f>
        <v>20</v>
      </c>
      <c r="H27" s="485" t="str">
        <f>+'Admón. Riesgos'!O20</f>
        <v>ZONA DE RIESGO EXTREMA</v>
      </c>
      <c r="I27" s="423" t="str">
        <f>'Valoracion '!E27</f>
        <v>Realizar Inventarios Físicos, Entradas y Salidas de Almacén y Realizar pruebas selectiva al Inventario de Almacén</v>
      </c>
      <c r="J27" s="423">
        <f>'Valoracion '!M27:M29</f>
        <v>3</v>
      </c>
      <c r="K27" s="423">
        <f>'Valoracion '!K27:K29</f>
        <v>3</v>
      </c>
      <c r="L27" s="423" t="str">
        <f>+'Valoracion '!P21:P55</f>
        <v>ZONA DE RIESGO MODERADA</v>
      </c>
      <c r="M27" s="218" t="str">
        <f>'Valoracion '!J27</f>
        <v>Anualmente</v>
      </c>
      <c r="N27" s="339" t="s">
        <v>71</v>
      </c>
      <c r="O27" s="327" t="s">
        <v>355</v>
      </c>
      <c r="P27" s="326" t="s">
        <v>484</v>
      </c>
      <c r="Q27" s="326" t="s">
        <v>356</v>
      </c>
      <c r="R27" s="348" t="s">
        <v>497</v>
      </c>
    </row>
    <row r="28" spans="1:18" ht="30" x14ac:dyDescent="0.15">
      <c r="A28" s="474"/>
      <c r="B28" s="486"/>
      <c r="C28" s="423"/>
      <c r="D28" s="423"/>
      <c r="E28" s="423"/>
      <c r="F28" s="423"/>
      <c r="G28" s="423"/>
      <c r="H28" s="485"/>
      <c r="I28" s="423"/>
      <c r="J28" s="423"/>
      <c r="K28" s="423"/>
      <c r="L28" s="423"/>
      <c r="M28" s="218" t="str">
        <f>'Valoracion '!J28</f>
        <v>A solicitud o por evento</v>
      </c>
      <c r="N28" s="474" t="s">
        <v>231</v>
      </c>
      <c r="O28" s="475" t="s">
        <v>232</v>
      </c>
      <c r="P28" s="474" t="s">
        <v>484</v>
      </c>
      <c r="Q28" s="474" t="s">
        <v>233</v>
      </c>
      <c r="R28" s="467" t="s">
        <v>490</v>
      </c>
    </row>
    <row r="29" spans="1:18" ht="88.5" customHeight="1" x14ac:dyDescent="0.15">
      <c r="A29" s="474"/>
      <c r="B29" s="486"/>
      <c r="C29" s="423"/>
      <c r="D29" s="423"/>
      <c r="E29" s="423"/>
      <c r="F29" s="423"/>
      <c r="G29" s="423"/>
      <c r="H29" s="485"/>
      <c r="I29" s="423"/>
      <c r="J29" s="423"/>
      <c r="K29" s="423"/>
      <c r="L29" s="423"/>
      <c r="M29" s="218" t="str">
        <f>'Valoracion '!J29</f>
        <v>Continuo o permanente</v>
      </c>
      <c r="N29" s="474"/>
      <c r="O29" s="475"/>
      <c r="P29" s="474"/>
      <c r="Q29" s="474"/>
      <c r="R29" s="467"/>
    </row>
    <row r="30" spans="1:18" ht="88.5" customHeight="1" x14ac:dyDescent="0.15">
      <c r="A30" s="474" t="str">
        <f>+'Admón. Riesgos'!A21</f>
        <v>GESTIÓN DE LOS RECURSOS FINANCIEROS</v>
      </c>
      <c r="B30" s="486" t="str">
        <f>+'Admón. Riesgos'!B21</f>
        <v xml:space="preserve">Administrar los Recursos Financieros para el adecuado funcionamiento de la Entidad, mediante la planificación, control y seguimiento a los ingresos y gastos para la toma de decisiones.
</v>
      </c>
      <c r="C30" s="423" t="str">
        <f>+'Admón. Riesgos'!C21</f>
        <v>R11</v>
      </c>
      <c r="D30" s="423" t="str">
        <f>'Admón. Riesgos'!D21</f>
        <v>Inversiones de dineros en entidades de dudosa solidez financiera, a cambio de beneficios indebidos para servidores públicos</v>
      </c>
      <c r="E30" s="423" t="str">
        <f>'Admón. Riesgos'!H21</f>
        <v>Sanciones, pérdida de bienes, detrimento del patrimonio, pérdida de credibilidad</v>
      </c>
      <c r="F30" s="423">
        <f>+'Admón. Riesgos'!K21</f>
        <v>5</v>
      </c>
      <c r="G30" s="423">
        <f>+'Admón. Riesgos'!I21</f>
        <v>20</v>
      </c>
      <c r="H30" s="485" t="str">
        <f>+'Admón. Riesgos'!O21</f>
        <v>ZONA DE RIESGO EXTREMA</v>
      </c>
      <c r="I30" s="423" t="str">
        <f>'Valoracion '!E30</f>
        <v>Clasificación triple AAA para cotización de Inversión</v>
      </c>
      <c r="J30" s="423">
        <f>'Valoracion '!M30</f>
        <v>3</v>
      </c>
      <c r="K30" s="423">
        <f>'Valoracion '!K30</f>
        <v>4</v>
      </c>
      <c r="L30" s="423" t="str">
        <f>'Valoracion '!P30</f>
        <v>ZONA DE RIESGO ALTA</v>
      </c>
      <c r="M30" s="423" t="str">
        <f>'Valoracion '!J30</f>
        <v>A solicitud o por evento</v>
      </c>
      <c r="N30" s="483" t="s">
        <v>254</v>
      </c>
      <c r="O30" s="478" t="s">
        <v>454</v>
      </c>
      <c r="P30" s="474" t="s">
        <v>453</v>
      </c>
      <c r="Q30" s="476" t="s">
        <v>455</v>
      </c>
      <c r="R30" s="467" t="s">
        <v>498</v>
      </c>
    </row>
    <row r="31" spans="1:18" ht="36.75" customHeight="1" x14ac:dyDescent="0.15">
      <c r="A31" s="474"/>
      <c r="B31" s="486"/>
      <c r="C31" s="423"/>
      <c r="D31" s="423"/>
      <c r="E31" s="423"/>
      <c r="F31" s="423"/>
      <c r="G31" s="423"/>
      <c r="H31" s="485"/>
      <c r="I31" s="423"/>
      <c r="J31" s="423"/>
      <c r="K31" s="423"/>
      <c r="L31" s="423"/>
      <c r="M31" s="423"/>
      <c r="N31" s="483"/>
      <c r="O31" s="479"/>
      <c r="P31" s="474"/>
      <c r="Q31" s="477"/>
      <c r="R31" s="467"/>
    </row>
    <row r="32" spans="1:18" ht="39" customHeight="1" x14ac:dyDescent="0.15">
      <c r="A32" s="474"/>
      <c r="B32" s="486"/>
      <c r="C32" s="402" t="str">
        <f>+'Admón. Riesgos'!C22</f>
        <v>R12</v>
      </c>
      <c r="D32" s="402" t="str">
        <f>'Admón. Riesgos'!D22</f>
        <v>Posible pérdida de dinero en la entidad</v>
      </c>
      <c r="E32" s="402" t="str">
        <f>'Admón. Riesgos'!H22</f>
        <v>Sanciones, Detrimento del patrimonio.</v>
      </c>
      <c r="F32" s="402">
        <f>+'Admón. Riesgos'!K22</f>
        <v>5</v>
      </c>
      <c r="G32" s="402">
        <f>+'Admón. Riesgos'!I22</f>
        <v>20</v>
      </c>
      <c r="H32" s="487" t="str">
        <f>+'Admón. Riesgos'!O22</f>
        <v>ZONA DE RIESGO EXTREMA</v>
      </c>
      <c r="I32" s="218" t="str">
        <f>'Valoracion '!E31</f>
        <v>Token de Seguridad en las transferencias</v>
      </c>
      <c r="J32" s="402">
        <f>'Valoracion '!M31</f>
        <v>4</v>
      </c>
      <c r="K32" s="402">
        <f>'Valoracion '!K31</f>
        <v>4</v>
      </c>
      <c r="L32" s="402" t="str">
        <f>'Valoracion '!P31</f>
        <v>ZONA DE RIESGO ALTA</v>
      </c>
      <c r="M32" s="218" t="str">
        <f>'Valoracion '!J31</f>
        <v>A solicitud o por evento</v>
      </c>
      <c r="N32" s="476" t="s">
        <v>396</v>
      </c>
      <c r="O32" s="478" t="s">
        <v>360</v>
      </c>
      <c r="P32" s="476" t="s">
        <v>453</v>
      </c>
      <c r="Q32" s="476" t="s">
        <v>255</v>
      </c>
      <c r="R32" s="467" t="s">
        <v>499</v>
      </c>
    </row>
    <row r="33" spans="1:18" ht="69.75" customHeight="1" x14ac:dyDescent="0.15">
      <c r="A33" s="474"/>
      <c r="B33" s="486"/>
      <c r="C33" s="403"/>
      <c r="D33" s="403"/>
      <c r="E33" s="403"/>
      <c r="F33" s="403"/>
      <c r="G33" s="403"/>
      <c r="H33" s="488"/>
      <c r="I33" s="218" t="str">
        <f>'Valoracion '!E32</f>
        <v>Conciliaciones Bancarias</v>
      </c>
      <c r="J33" s="403"/>
      <c r="K33" s="403"/>
      <c r="L33" s="403"/>
      <c r="M33" s="218" t="str">
        <f>'Valoracion '!J32</f>
        <v>Mensualmente</v>
      </c>
      <c r="N33" s="480"/>
      <c r="O33" s="522"/>
      <c r="P33" s="480"/>
      <c r="Q33" s="480"/>
      <c r="R33" s="467"/>
    </row>
    <row r="34" spans="1:18" ht="42" customHeight="1" x14ac:dyDescent="0.15">
      <c r="A34" s="474"/>
      <c r="B34" s="486"/>
      <c r="C34" s="403"/>
      <c r="D34" s="403"/>
      <c r="E34" s="403"/>
      <c r="F34" s="403"/>
      <c r="G34" s="403"/>
      <c r="H34" s="488"/>
      <c r="I34" s="402" t="str">
        <f>'Valoracion '!E33</f>
        <v>Conciliación de Ingresos entre Tesorería y Presupuesto</v>
      </c>
      <c r="J34" s="403"/>
      <c r="K34" s="403"/>
      <c r="L34" s="403"/>
      <c r="M34" s="218" t="str">
        <f>'Valoracion '!J33</f>
        <v>Mensualmente</v>
      </c>
      <c r="N34" s="481" t="s">
        <v>395</v>
      </c>
      <c r="O34" s="478" t="s">
        <v>459</v>
      </c>
      <c r="P34" s="476" t="s">
        <v>453</v>
      </c>
      <c r="Q34" s="476" t="s">
        <v>458</v>
      </c>
      <c r="R34" s="469" t="s">
        <v>491</v>
      </c>
    </row>
    <row r="35" spans="1:18" ht="61.5" customHeight="1" x14ac:dyDescent="0.15">
      <c r="A35" s="474"/>
      <c r="B35" s="486"/>
      <c r="C35" s="403"/>
      <c r="D35" s="403"/>
      <c r="E35" s="403"/>
      <c r="F35" s="403"/>
      <c r="G35" s="403"/>
      <c r="H35" s="488"/>
      <c r="I35" s="404"/>
      <c r="J35" s="403"/>
      <c r="K35" s="403"/>
      <c r="L35" s="403"/>
      <c r="M35" s="402" t="str">
        <f>'Valoracion '!J34</f>
        <v>Mensualmente</v>
      </c>
      <c r="N35" s="482"/>
      <c r="O35" s="522"/>
      <c r="P35" s="480"/>
      <c r="Q35" s="480"/>
      <c r="R35" s="470"/>
    </row>
    <row r="36" spans="1:18" ht="72" customHeight="1" x14ac:dyDescent="0.15">
      <c r="A36" s="474"/>
      <c r="B36" s="486"/>
      <c r="C36" s="404"/>
      <c r="D36" s="404"/>
      <c r="E36" s="404"/>
      <c r="F36" s="404"/>
      <c r="G36" s="404"/>
      <c r="H36" s="489"/>
      <c r="I36" s="219" t="str">
        <f>'Valoracion '!E34</f>
        <v>Conciliación del Efectivo Contabilidad y Tesorería</v>
      </c>
      <c r="J36" s="404"/>
      <c r="K36" s="404"/>
      <c r="L36" s="404"/>
      <c r="M36" s="404"/>
      <c r="N36" s="328" t="s">
        <v>395</v>
      </c>
      <c r="O36" s="327" t="s">
        <v>456</v>
      </c>
      <c r="P36" s="326" t="s">
        <v>457</v>
      </c>
      <c r="Q36" s="326" t="s">
        <v>376</v>
      </c>
      <c r="R36" s="348" t="s">
        <v>500</v>
      </c>
    </row>
    <row r="37" spans="1:18" ht="22.5" customHeight="1" x14ac:dyDescent="0.15">
      <c r="A37" s="474"/>
      <c r="B37" s="486"/>
      <c r="C37" s="423" t="str">
        <f>+'Admón. Riesgos'!C23</f>
        <v>R13</v>
      </c>
      <c r="D37" s="423" t="str">
        <f>'Admón. Riesgos'!D23</f>
        <v>Probabilidad de eliminar el deudor de la cartera persuasiva (concusión)</v>
      </c>
      <c r="E37" s="423" t="str">
        <f>'Admón. Riesgos'!H23</f>
        <v>Sanciones, Detrimento del patrimonio.</v>
      </c>
      <c r="F37" s="423">
        <f>+'Admón. Riesgos'!K23</f>
        <v>5</v>
      </c>
      <c r="G37" s="423">
        <f>+'Admón. Riesgos'!I23</f>
        <v>20</v>
      </c>
      <c r="H37" s="485" t="str">
        <f>+'Admón. Riesgos'!O23</f>
        <v>ZONA DE RIESGO EXTREMA</v>
      </c>
      <c r="I37" s="423" t="str">
        <f>+'Valoracion '!E35</f>
        <v>Conciliaciones con Contabilidad.</v>
      </c>
      <c r="J37" s="423">
        <f>'Valoracion '!M35</f>
        <v>5</v>
      </c>
      <c r="K37" s="423">
        <f>'Valoracion '!K35</f>
        <v>4</v>
      </c>
      <c r="L37" s="423" t="str">
        <f>'Valoracion '!P35</f>
        <v>ZONA DE RIESGO ALTA</v>
      </c>
      <c r="M37" s="423" t="str">
        <f>'Valoracion '!J35</f>
        <v>Mensualmente</v>
      </c>
      <c r="N37" s="474" t="s">
        <v>256</v>
      </c>
      <c r="O37" s="478" t="s">
        <v>257</v>
      </c>
      <c r="P37" s="474" t="s">
        <v>258</v>
      </c>
      <c r="Q37" s="474" t="s">
        <v>461</v>
      </c>
      <c r="R37" s="467" t="s">
        <v>492</v>
      </c>
    </row>
    <row r="38" spans="1:18" ht="38.25" customHeight="1" x14ac:dyDescent="0.15">
      <c r="A38" s="474"/>
      <c r="B38" s="486"/>
      <c r="C38" s="423"/>
      <c r="D38" s="423"/>
      <c r="E38" s="423"/>
      <c r="F38" s="423"/>
      <c r="G38" s="423"/>
      <c r="H38" s="485"/>
      <c r="I38" s="423"/>
      <c r="J38" s="423"/>
      <c r="K38" s="423"/>
      <c r="L38" s="423"/>
      <c r="M38" s="423"/>
      <c r="N38" s="474"/>
      <c r="O38" s="522"/>
      <c r="P38" s="474"/>
      <c r="Q38" s="474"/>
      <c r="R38" s="467"/>
    </row>
    <row r="39" spans="1:18" ht="37.5" customHeight="1" x14ac:dyDescent="0.15">
      <c r="A39" s="474"/>
      <c r="B39" s="486"/>
      <c r="C39" s="423"/>
      <c r="D39" s="423"/>
      <c r="E39" s="423"/>
      <c r="F39" s="423"/>
      <c r="G39" s="423"/>
      <c r="H39" s="485"/>
      <c r="I39" s="423"/>
      <c r="J39" s="423"/>
      <c r="K39" s="423"/>
      <c r="L39" s="423"/>
      <c r="M39" s="423"/>
      <c r="N39" s="474"/>
      <c r="O39" s="479"/>
      <c r="P39" s="474"/>
      <c r="Q39" s="474"/>
      <c r="R39" s="467"/>
    </row>
    <row r="40" spans="1:18" ht="66.75" customHeight="1" x14ac:dyDescent="0.15">
      <c r="A40" s="474" t="str">
        <f>+'Admón. Riesgos'!A24</f>
        <v>EVALUACIÓN Y SEGUIMIENTO DEL SIGC</v>
      </c>
      <c r="B40" s="486" t="str">
        <f>+'Admón. Riesgos'!B24</f>
        <v>Efectuar la evaluación, el seguimiento y la asesoría en forma objetiva e imparcial al Sistema Integrado de Gestión y Control (SIGC) con el fin de determinar su grado de eficiencia, eficacia y efectividad, mediante mecanismos de
medición, evaluación y verificación de cada uno de los elementos que lo componen generando el mejoramiento y la optimización del Sistema.</v>
      </c>
      <c r="C40" s="423" t="str">
        <f>+'Admón. Riesgos'!C24</f>
        <v>R14</v>
      </c>
      <c r="D40" s="492" t="str">
        <f>'Admón. Riesgos'!D24</f>
        <v>Decisiones ajustadas a intereses particulares</v>
      </c>
      <c r="E40" s="423" t="str">
        <f>'Admón. Riesgos'!H24</f>
        <v>Consolidación de practicas autocráticas en la selección de áreas y procesos a controlar. 
 Impunidad y favorecimiento. y Perdida de confiabilidad.</v>
      </c>
      <c r="F40" s="423">
        <f>+'Admón. Riesgos'!K24</f>
        <v>5</v>
      </c>
      <c r="G40" s="423">
        <f>+'Admón. Riesgos'!I24</f>
        <v>20</v>
      </c>
      <c r="H40" s="485" t="str">
        <f>+'Admón. Riesgos'!O24</f>
        <v>ZONA DE RIESGO EXTREMA</v>
      </c>
      <c r="I40" s="218" t="str">
        <f>+'Valoracion '!E36</f>
        <v>Procedimientos de Auditorías Internas Documentados</v>
      </c>
      <c r="J40" s="423">
        <f>'Valoracion '!M36</f>
        <v>2</v>
      </c>
      <c r="K40" s="423">
        <f>'Valoracion '!K36</f>
        <v>4</v>
      </c>
      <c r="L40" s="423" t="str">
        <f>'Valoracion '!P36</f>
        <v>ZONA DE RIESGO MODERADA</v>
      </c>
      <c r="M40" s="218" t="str">
        <f>'Valoracion '!J36</f>
        <v>Continuo o permanente</v>
      </c>
      <c r="N40" s="328" t="s">
        <v>405</v>
      </c>
      <c r="O40" s="327" t="s">
        <v>426</v>
      </c>
      <c r="P40" s="326" t="s">
        <v>485</v>
      </c>
      <c r="Q40" s="326" t="s">
        <v>428</v>
      </c>
      <c r="R40" s="348" t="s">
        <v>497</v>
      </c>
    </row>
    <row r="41" spans="1:18" ht="120" x14ac:dyDescent="0.15">
      <c r="A41" s="474"/>
      <c r="B41" s="486"/>
      <c r="C41" s="423"/>
      <c r="D41" s="492"/>
      <c r="E41" s="423"/>
      <c r="F41" s="423"/>
      <c r="G41" s="423"/>
      <c r="H41" s="485"/>
      <c r="I41" s="218" t="str">
        <f>+'Valoracion '!E37</f>
        <v>Resolución 420 de 2021 Compromiso ético del auditor interno</v>
      </c>
      <c r="J41" s="423"/>
      <c r="K41" s="423"/>
      <c r="L41" s="423"/>
      <c r="M41" s="218" t="str">
        <f>'Valoracion '!J37</f>
        <v>A solicitud o por evento</v>
      </c>
      <c r="N41" s="328" t="s">
        <v>413</v>
      </c>
      <c r="O41" s="327" t="s">
        <v>425</v>
      </c>
      <c r="P41" s="326" t="s">
        <v>427</v>
      </c>
      <c r="Q41" s="326" t="s">
        <v>264</v>
      </c>
      <c r="R41" s="357" t="s">
        <v>497</v>
      </c>
    </row>
    <row r="42" spans="1:18" ht="168" customHeight="1" x14ac:dyDescent="0.15">
      <c r="A42" s="474" t="str">
        <f>+'Admón. Riesgos'!A25</f>
        <v>GESTIÓN ESTRATEGICA</v>
      </c>
      <c r="B42" s="486" t="str">
        <f>+'Admón. Riesgos'!B25</f>
        <v>Establecer y liderar la Planeación Corporativa necesaria para asegurar el cumplimiento de los propósitos institucionales a través de la formulación, seguimiento y control a la gestión institucional.</v>
      </c>
      <c r="C42" s="423" t="str">
        <f>+'Admón. Riesgos'!C25</f>
        <v>R15</v>
      </c>
      <c r="D42" s="423" t="str">
        <f>'Admón. Riesgos'!D25</f>
        <v>Extralimitación de Funciones</v>
      </c>
      <c r="E42" s="423" t="str">
        <f>'Admón. Riesgos'!H25</f>
        <v>Sanciones 
Detrimento patrimonial
Disminución de la calidad del servicio
Disminución del Clima Laboral</v>
      </c>
      <c r="F42" s="423">
        <f>+'Admón. Riesgos'!K25</f>
        <v>5</v>
      </c>
      <c r="G42" s="423">
        <f>+'Admón. Riesgos'!I25</f>
        <v>20</v>
      </c>
      <c r="H42" s="485" t="str">
        <f>+'Admón. Riesgos'!O25</f>
        <v>ZONA DE RIESGO EXTREMA</v>
      </c>
      <c r="I42" s="218" t="str">
        <f>'Valoracion '!E38</f>
        <v>Manual de Funciones</v>
      </c>
      <c r="J42" s="423">
        <f>'Valoracion '!M38</f>
        <v>3</v>
      </c>
      <c r="K42" s="423">
        <f>'Valoracion '!K38</f>
        <v>4</v>
      </c>
      <c r="L42" s="423" t="str">
        <f>'Valoracion '!P38</f>
        <v>ZONA DE RIESGO ALTA</v>
      </c>
      <c r="M42" s="218" t="str">
        <f>'Valoracion '!J38</f>
        <v>Continuo o permanente</v>
      </c>
      <c r="N42" s="328" t="s">
        <v>463</v>
      </c>
      <c r="O42" s="327" t="s">
        <v>462</v>
      </c>
      <c r="P42" s="326" t="s">
        <v>377</v>
      </c>
      <c r="Q42" s="326" t="s">
        <v>378</v>
      </c>
      <c r="R42" s="354" t="s">
        <v>493</v>
      </c>
    </row>
    <row r="43" spans="1:18" ht="78.75" customHeight="1" x14ac:dyDescent="0.15">
      <c r="A43" s="474"/>
      <c r="B43" s="486"/>
      <c r="C43" s="423"/>
      <c r="D43" s="423"/>
      <c r="E43" s="423"/>
      <c r="F43" s="423"/>
      <c r="G43" s="423"/>
      <c r="H43" s="485"/>
      <c r="I43" s="218" t="str">
        <f>'Valoracion '!E39</f>
        <v>Resolución grupos de trabajo</v>
      </c>
      <c r="J43" s="423"/>
      <c r="K43" s="423"/>
      <c r="L43" s="423"/>
      <c r="M43" s="218" t="str">
        <f>'Valoracion '!J39</f>
        <v>Continuo o permanente</v>
      </c>
      <c r="N43" s="326" t="s">
        <v>395</v>
      </c>
      <c r="O43" s="327" t="s">
        <v>475</v>
      </c>
      <c r="P43" s="326" t="s">
        <v>486</v>
      </c>
      <c r="Q43" s="326" t="s">
        <v>476</v>
      </c>
      <c r="R43" s="357" t="s">
        <v>497</v>
      </c>
    </row>
    <row r="44" spans="1:18" ht="88.5" customHeight="1" x14ac:dyDescent="0.15">
      <c r="A44" s="474"/>
      <c r="B44" s="486"/>
      <c r="C44" s="423"/>
      <c r="D44" s="423"/>
      <c r="E44" s="423"/>
      <c r="F44" s="423"/>
      <c r="G44" s="423"/>
      <c r="H44" s="485"/>
      <c r="I44" s="218" t="str">
        <f>'Valoracion '!E40</f>
        <v>Proceso de Inducción y Reinducción</v>
      </c>
      <c r="J44" s="423"/>
      <c r="K44" s="423"/>
      <c r="L44" s="423"/>
      <c r="M44" s="218" t="str">
        <f>'Valoracion '!J40</f>
        <v>A solicitud o por evento</v>
      </c>
      <c r="N44" s="326" t="s">
        <v>254</v>
      </c>
      <c r="O44" s="327" t="s">
        <v>474</v>
      </c>
      <c r="P44" s="326" t="s">
        <v>280</v>
      </c>
      <c r="Q44" s="326" t="s">
        <v>281</v>
      </c>
      <c r="R44" s="356" t="s">
        <v>495</v>
      </c>
    </row>
    <row r="45" spans="1:18" ht="45" x14ac:dyDescent="0.15">
      <c r="A45" s="474" t="str">
        <f>'Admón. Riesgos'!A26</f>
        <v>GESTIÓN DE TECNOLOGIAS DE LA INFORMACIÓN</v>
      </c>
      <c r="B45" s="486" t="str">
        <f>'Admón. Riesgos'!B26</f>
        <v xml:space="preserve">Determinar y gestionar los recursos tecnológicos necesarios para garantizar la disponibilidad y oportunidad de la información, a través de herramientas y procedimientos especializados.
</v>
      </c>
      <c r="C45" s="423" t="str">
        <f>+'Admón. Riesgos'!C26</f>
        <v>R16</v>
      </c>
      <c r="D45" s="486" t="str">
        <f>'Admón. Riesgos'!D26</f>
        <v>Modificación de datos del Sistema de Información Corporativo sin las autorizaciones correspondientes (Riesgo de Corrupción</v>
      </c>
      <c r="E45" s="423" t="str">
        <f>'Admón. Riesgos'!H26</f>
        <v>• Alteración indebida de la información
• Sanciones</v>
      </c>
      <c r="F45" s="423">
        <f>+'Admón. Riesgos'!K26</f>
        <v>5</v>
      </c>
      <c r="G45" s="423">
        <f>+'Admón. Riesgos'!I26</f>
        <v>20</v>
      </c>
      <c r="H45" s="485" t="str">
        <f>+'Admón. Riesgos'!O26</f>
        <v>ZONA DE RIESGO EXTREMA</v>
      </c>
      <c r="I45" s="218" t="str">
        <f>+'Valoracion '!E41</f>
        <v>Roles o permisos asignados por clase de usuario por aplicativo</v>
      </c>
      <c r="J45" s="423">
        <f>'Valoracion '!M41</f>
        <v>5</v>
      </c>
      <c r="K45" s="423">
        <f>'Valoracion '!K41</f>
        <v>4</v>
      </c>
      <c r="L45" s="423" t="str">
        <f>'Valoracion '!P41</f>
        <v>ZONA DE RIESGO ALTA</v>
      </c>
      <c r="M45" s="218" t="str">
        <f>'Valoracion '!J41</f>
        <v>Continuo o permanente</v>
      </c>
      <c r="N45" s="483">
        <v>44895</v>
      </c>
      <c r="O45" s="475" t="s">
        <v>370</v>
      </c>
      <c r="P45" s="474" t="s">
        <v>361</v>
      </c>
      <c r="Q45" s="474" t="s">
        <v>384</v>
      </c>
      <c r="R45" s="468" t="s">
        <v>497</v>
      </c>
    </row>
    <row r="46" spans="1:18" ht="60" x14ac:dyDescent="0.15">
      <c r="A46" s="474"/>
      <c r="B46" s="486"/>
      <c r="C46" s="423"/>
      <c r="D46" s="486"/>
      <c r="E46" s="423"/>
      <c r="F46" s="423"/>
      <c r="G46" s="423"/>
      <c r="H46" s="485"/>
      <c r="I46" s="218" t="str">
        <f>+'Valoracion '!E42</f>
        <v>Bloqueo de acceso al SIC tras tres intentos fallidos en la contraseña de usuario</v>
      </c>
      <c r="J46" s="423"/>
      <c r="K46" s="423"/>
      <c r="L46" s="423"/>
      <c r="M46" s="218" t="str">
        <f>'Valoracion '!J42</f>
        <v>Continuo o permanente</v>
      </c>
      <c r="N46" s="483"/>
      <c r="O46" s="475"/>
      <c r="P46" s="474"/>
      <c r="Q46" s="474"/>
      <c r="R46" s="468"/>
    </row>
    <row r="47" spans="1:18" ht="45" x14ac:dyDescent="0.15">
      <c r="A47" s="474"/>
      <c r="B47" s="486"/>
      <c r="C47" s="423"/>
      <c r="D47" s="486"/>
      <c r="E47" s="423"/>
      <c r="F47" s="423"/>
      <c r="G47" s="423"/>
      <c r="H47" s="485"/>
      <c r="I47" s="218" t="str">
        <f>+'Valoracion '!E43</f>
        <v>Registro de ingreso al sistema de cada usuario al SIC</v>
      </c>
      <c r="J47" s="423"/>
      <c r="K47" s="423"/>
      <c r="L47" s="423"/>
      <c r="M47" s="218" t="str">
        <f>'Valoracion '!J43</f>
        <v>Continuo o permanente</v>
      </c>
      <c r="N47" s="483"/>
      <c r="O47" s="475"/>
      <c r="P47" s="474"/>
      <c r="Q47" s="474"/>
      <c r="R47" s="468"/>
    </row>
    <row r="48" spans="1:18" ht="125.25" customHeight="1" x14ac:dyDescent="0.15">
      <c r="A48" s="474" t="str">
        <f>'Admón. Riesgos'!A27</f>
        <v>EVALUACION Y CONTROL A LA DEMANDA AMBIENTAL</v>
      </c>
      <c r="B48" s="486" t="str">
        <f>+'Admón. Riesgos'!B27</f>
        <v>Realizar la Evaluación y seguimiento de los trámites, permisos, solicitudes y afectaciones ambientales, exigiendo y verificando el cumplimiento de la normatividad ambiental vigente, a través de asistencia técnica, campañas,
trámites, permisos, seguimiento, operativos de control y vigilancia, y la aplicación de los instrumentos económicos, asegurados en un Sistema de Información de Control Ambiental, contribuyendo a la preservación de los
recursos naturales.</v>
      </c>
      <c r="C48" s="423" t="str">
        <f>+'Admón. Riesgos'!C27</f>
        <v>R17</v>
      </c>
      <c r="D48" s="486" t="str">
        <f>'Admón. Riesgos'!D27</f>
        <v>Solicitar, inducir, constreñir beneficios económicos por la realización de algún trámite ambiental (Concusión).</v>
      </c>
      <c r="E48" s="423" t="str">
        <f>'Admón. Riesgos'!H27</f>
        <v>Sanciones
Perdida de credibilidad
disminución en la calidad del servicio</v>
      </c>
      <c r="F48" s="423">
        <f>+'Admón. Riesgos'!K27</f>
        <v>5</v>
      </c>
      <c r="G48" s="423">
        <f>+'Admón. Riesgos'!I27</f>
        <v>20</v>
      </c>
      <c r="H48" s="485" t="str">
        <f>+'Admón. Riesgos'!O27</f>
        <v>ZONA DE RIESGO EXTREMA</v>
      </c>
      <c r="I48" s="218" t="str">
        <f>+'Valoracion '!E44</f>
        <v>Procedimientos para tramites y servicios</v>
      </c>
      <c r="J48" s="423">
        <f>'Valoracion '!M44</f>
        <v>4</v>
      </c>
      <c r="K48" s="423">
        <f>'Valoracion '!K44</f>
        <v>4</v>
      </c>
      <c r="L48" s="423" t="str">
        <f>'Valoracion '!P44</f>
        <v>ZONA DE RIESGO ALTA</v>
      </c>
      <c r="M48" s="218" t="str">
        <f>'Valoracion '!J44</f>
        <v>A solicitud o por evento</v>
      </c>
      <c r="N48" s="474" t="s">
        <v>470</v>
      </c>
      <c r="O48" s="327" t="s">
        <v>466</v>
      </c>
      <c r="P48" s="326" t="s">
        <v>487</v>
      </c>
      <c r="Q48" s="474" t="s">
        <v>468</v>
      </c>
      <c r="R48" s="468" t="s">
        <v>497</v>
      </c>
    </row>
    <row r="49" spans="1:18" ht="126" customHeight="1" x14ac:dyDescent="0.15">
      <c r="A49" s="474"/>
      <c r="B49" s="486"/>
      <c r="C49" s="423"/>
      <c r="D49" s="486"/>
      <c r="E49" s="423"/>
      <c r="F49" s="423"/>
      <c r="G49" s="423"/>
      <c r="H49" s="485"/>
      <c r="I49" s="218" t="str">
        <f>+'Valoracion '!E45</f>
        <v>supervisiones</v>
      </c>
      <c r="J49" s="423"/>
      <c r="K49" s="423"/>
      <c r="L49" s="423"/>
      <c r="M49" s="218" t="str">
        <f>'Valoracion '!J45</f>
        <v>Diariamente</v>
      </c>
      <c r="N49" s="474"/>
      <c r="O49" s="349" t="s">
        <v>467</v>
      </c>
      <c r="P49" s="326" t="s">
        <v>487</v>
      </c>
      <c r="Q49" s="474"/>
      <c r="R49" s="468"/>
    </row>
    <row r="50" spans="1:18" ht="51.75" customHeight="1" x14ac:dyDescent="0.15">
      <c r="A50" s="474"/>
      <c r="B50" s="486"/>
      <c r="C50" s="423" t="str">
        <f>+'Admón. Riesgos'!C28</f>
        <v>R18</v>
      </c>
      <c r="D50" s="486" t="str">
        <f>'Admón. Riesgos'!D28</f>
        <v>Probabilidad de influenciar sobre algún tramite ambiental en función a su cargo (Tráfico de influencias).</v>
      </c>
      <c r="E50" s="423" t="str">
        <f>'Admón. Riesgos'!H28</f>
        <v>Sanciones
Perdida de credibilidad
disminución en la calidad del servicio</v>
      </c>
      <c r="F50" s="423">
        <f>+'Admón. Riesgos'!K28</f>
        <v>5</v>
      </c>
      <c r="G50" s="423">
        <f>+'Admón. Riesgos'!I28</f>
        <v>20</v>
      </c>
      <c r="H50" s="485" t="str">
        <f>+'Admón. Riesgos'!O28</f>
        <v>ZONA DE RIESGO EXTREMA</v>
      </c>
      <c r="I50" s="218" t="str">
        <f>+'Valoracion '!E46</f>
        <v>Procedimientos para tramites y servicios</v>
      </c>
      <c r="J50" s="423">
        <f>'Valoracion '!M46</f>
        <v>4</v>
      </c>
      <c r="K50" s="423">
        <f>'Valoracion '!K46</f>
        <v>4</v>
      </c>
      <c r="L50" s="423" t="str">
        <f>'Valoracion '!P46</f>
        <v>ZONA DE RIESGO ALTA</v>
      </c>
      <c r="M50" s="218" t="str">
        <f>'Valoracion '!J46</f>
        <v>A solicitud o por evento</v>
      </c>
      <c r="N50" s="483" t="s">
        <v>446</v>
      </c>
      <c r="O50" s="478" t="s">
        <v>469</v>
      </c>
      <c r="P50" s="476" t="s">
        <v>487</v>
      </c>
      <c r="Q50" s="476" t="s">
        <v>468</v>
      </c>
      <c r="R50" s="468" t="s">
        <v>497</v>
      </c>
    </row>
    <row r="51" spans="1:18" ht="44.25" customHeight="1" x14ac:dyDescent="0.15">
      <c r="A51" s="474"/>
      <c r="B51" s="486"/>
      <c r="C51" s="423"/>
      <c r="D51" s="486"/>
      <c r="E51" s="423"/>
      <c r="F51" s="423"/>
      <c r="G51" s="423"/>
      <c r="H51" s="485"/>
      <c r="I51" s="218" t="str">
        <f>+'Valoracion '!E47</f>
        <v>Supervisiones</v>
      </c>
      <c r="J51" s="423"/>
      <c r="K51" s="423"/>
      <c r="L51" s="423"/>
      <c r="M51" s="218" t="str">
        <f>'Valoracion '!J47</f>
        <v>Diariamente</v>
      </c>
      <c r="N51" s="483"/>
      <c r="O51" s="479"/>
      <c r="P51" s="477"/>
      <c r="Q51" s="477"/>
      <c r="R51" s="468"/>
    </row>
    <row r="52" spans="1:18" ht="126.75" customHeight="1" x14ac:dyDescent="0.15">
      <c r="A52" s="474"/>
      <c r="B52" s="486"/>
      <c r="C52" s="218" t="str">
        <f>+'Admón. Riesgos'!C29</f>
        <v>R19</v>
      </c>
      <c r="D52" s="322" t="str">
        <f>'Admón. Riesgos'!D29</f>
        <v>Utilización indebida de información oficial privilegiada</v>
      </c>
      <c r="E52" s="218" t="str">
        <f>'Admón. Riesgos'!H29</f>
        <v>Sanciones
Perdida de credibilidad
disminución en la calidad del servicio</v>
      </c>
      <c r="F52" s="218">
        <f>+'Admón. Riesgos'!K29</f>
        <v>5</v>
      </c>
      <c r="G52" s="218">
        <f>+'Admón. Riesgos'!I29</f>
        <v>20</v>
      </c>
      <c r="H52" s="323" t="str">
        <f>+'Admón. Riesgos'!O29</f>
        <v>ZONA DE RIESGO EXTREMA</v>
      </c>
      <c r="I52" s="218" t="str">
        <f>+'Valoracion '!E48</f>
        <v>Prohibición de salida de expedientes de la Entidad.
Registro de prestamo de expedientes</v>
      </c>
      <c r="J52" s="218">
        <f>'Valoracion '!M48</f>
        <v>3</v>
      </c>
      <c r="K52" s="218">
        <f>'Valoracion '!K48</f>
        <v>3</v>
      </c>
      <c r="L52" s="218" t="str">
        <f>'Valoracion '!P48</f>
        <v>ZONA DE RIESGO ALTA</v>
      </c>
      <c r="M52" s="218" t="str">
        <f>'Valoracion '!J48</f>
        <v>A solicitud o por evento</v>
      </c>
      <c r="N52" s="326" t="s">
        <v>446</v>
      </c>
      <c r="O52" s="327" t="s">
        <v>357</v>
      </c>
      <c r="P52" s="326" t="s">
        <v>488</v>
      </c>
      <c r="Q52" s="326" t="s">
        <v>471</v>
      </c>
      <c r="R52" s="357" t="s">
        <v>497</v>
      </c>
    </row>
    <row r="53" spans="1:18" ht="77.25" customHeight="1" x14ac:dyDescent="0.15">
      <c r="A53" s="474" t="str">
        <f>'Admón. Riesgos'!A30</f>
        <v>GESTIÓN DOCUMENTAL</v>
      </c>
      <c r="B53" s="486" t="str">
        <f>+'Admón. Riesgos'!B30</f>
        <v>Establecer y coordinar la aplicación de los criterios necesarios para asegurar la administración, preservación y conservación de la documentación producida y recibida por la Entidad, mediante la definición, aplicación y
seguimiento de políticas documentales</v>
      </c>
      <c r="C53" s="423" t="str">
        <f>+'Admón. Riesgos'!C30</f>
        <v>R20</v>
      </c>
      <c r="D53" s="474" t="str">
        <f>'Admón. Riesgos'!D30</f>
        <v>Pérdida de información de los archivos institucionales</v>
      </c>
      <c r="E53" s="423" t="str">
        <f>'Admón. Riesgos'!H30</f>
        <v>Detrimento del patrimonio
Pérdida de credibilidad e imagén institucional
Retrasados e incumplimientos legales
Sanciones 
No contar con la información oportuna y confiable.
Enfermedades Laborales (estrés)</v>
      </c>
      <c r="F53" s="423">
        <f>+'Admón. Riesgos'!K30</f>
        <v>5</v>
      </c>
      <c r="G53" s="423">
        <f>+'Admón. Riesgos'!I30</f>
        <v>20</v>
      </c>
      <c r="H53" s="485" t="str">
        <f>+'Admón. Riesgos'!O30</f>
        <v>ZONA DE RIESGO EXTREMA</v>
      </c>
      <c r="I53" s="423" t="str">
        <f>'Valoracion '!E49</f>
        <v>Instrumentos archivísticos,
Aplicativo SIC,  GDI, PS Documents,
Capacitaciones y Cronograma de visitas</v>
      </c>
      <c r="J53" s="423">
        <f>'Valoracion '!M49</f>
        <v>3</v>
      </c>
      <c r="K53" s="423">
        <f>'Valoracion '!K49</f>
        <v>3</v>
      </c>
      <c r="L53" s="423" t="str">
        <f>'Valoracion '!P49</f>
        <v>ZONA DE RIESGO MODERADA</v>
      </c>
      <c r="M53" s="423" t="str">
        <f>'Valoracion '!J49</f>
        <v>A solicitud o por evento</v>
      </c>
      <c r="N53" s="483" t="s">
        <v>400</v>
      </c>
      <c r="O53" s="327" t="s">
        <v>389</v>
      </c>
      <c r="P53" s="326" t="s">
        <v>391</v>
      </c>
      <c r="Q53" s="326" t="s">
        <v>401</v>
      </c>
      <c r="R53" s="469" t="s">
        <v>497</v>
      </c>
    </row>
    <row r="54" spans="1:18" ht="87.75" customHeight="1" x14ac:dyDescent="0.15">
      <c r="A54" s="474"/>
      <c r="B54" s="486"/>
      <c r="C54" s="423"/>
      <c r="D54" s="474"/>
      <c r="E54" s="423"/>
      <c r="F54" s="423"/>
      <c r="G54" s="423"/>
      <c r="H54" s="485"/>
      <c r="I54" s="423"/>
      <c r="J54" s="423"/>
      <c r="K54" s="423"/>
      <c r="L54" s="423"/>
      <c r="M54" s="423"/>
      <c r="N54" s="483"/>
      <c r="O54" s="327" t="s">
        <v>390</v>
      </c>
      <c r="P54" s="326" t="s">
        <v>392</v>
      </c>
      <c r="Q54" s="326" t="s">
        <v>402</v>
      </c>
      <c r="R54" s="470"/>
    </row>
    <row r="55" spans="1:18" ht="99" customHeight="1" x14ac:dyDescent="0.15">
      <c r="A55" s="474"/>
      <c r="B55" s="486"/>
      <c r="C55" s="423"/>
      <c r="D55" s="474"/>
      <c r="E55" s="423"/>
      <c r="F55" s="423"/>
      <c r="G55" s="423"/>
      <c r="H55" s="485"/>
      <c r="I55" s="423"/>
      <c r="J55" s="423"/>
      <c r="K55" s="423"/>
      <c r="L55" s="423"/>
      <c r="M55" s="423"/>
      <c r="N55" s="328">
        <v>44925</v>
      </c>
      <c r="O55" s="327" t="s">
        <v>393</v>
      </c>
      <c r="P55" s="326" t="s">
        <v>392</v>
      </c>
      <c r="Q55" s="326" t="s">
        <v>403</v>
      </c>
      <c r="R55" s="348" t="s">
        <v>497</v>
      </c>
    </row>
    <row r="56" spans="1:18" ht="409.5" customHeight="1" x14ac:dyDescent="0.15">
      <c r="A56" s="474" t="str">
        <f>'Admón. Riesgos'!A31</f>
        <v>GESTION JURIDICA</v>
      </c>
      <c r="B56" s="486" t="str">
        <f>'Admón. Riesgos'!B31</f>
        <v>Promover actuaciones administrativas ajustadas a la normatividad para prevenir el daño antijurídico, mediante una gestión jurídica integral</v>
      </c>
      <c r="C56" s="402" t="str">
        <f>+'Admón. Riesgos'!C31</f>
        <v>R21</v>
      </c>
      <c r="D56" s="402" t="str">
        <f>'Admón. Riesgos'!D31</f>
        <v>Probabilidad de que por acción u omisión, no se tenga el debido cuidado al cumplir sus obligaciones y permita que use u otros usen  indebidamente bienes públicos, falsedad en documentos, hurtos.</v>
      </c>
      <c r="E56" s="402" t="str">
        <f>'Admón. Riesgos'!H31</f>
        <v>Sanciones disciplinarias y penales.
Pérdida de Bienes
Detrimento Patrimonial
Disminución de la Calidad del Servicio</v>
      </c>
      <c r="F56" s="402">
        <f>+'Admón. Riesgos'!K31</f>
        <v>5</v>
      </c>
      <c r="G56" s="402">
        <f>+'Admón. Riesgos'!I31</f>
        <v>20</v>
      </c>
      <c r="H56" s="487" t="str">
        <f>+'Admón. Riesgos'!O31</f>
        <v>ZONA DE RIESGO EXTREMA</v>
      </c>
      <c r="I56" s="218" t="str">
        <f>'Valoracion '!E51</f>
        <v>Seguimiento a través de los aplicativos de procesos judiciales</v>
      </c>
      <c r="J56" s="402">
        <f>'Valoracion '!M51</f>
        <v>3</v>
      </c>
      <c r="K56" s="402">
        <f>+'Valoracion '!K51</f>
        <v>4</v>
      </c>
      <c r="L56" s="402" t="str">
        <f>'Valoracion '!P51</f>
        <v>ZONA DE RIESGO ALTA</v>
      </c>
      <c r="M56" s="218" t="str">
        <f>'Valoracion '!J51</f>
        <v>A solicitud o por evento</v>
      </c>
      <c r="N56" s="328" t="s">
        <v>440</v>
      </c>
      <c r="O56" s="327" t="s">
        <v>442</v>
      </c>
      <c r="P56" s="326" t="s">
        <v>441</v>
      </c>
      <c r="Q56" s="326" t="s">
        <v>443</v>
      </c>
      <c r="R56" s="355" t="s">
        <v>501</v>
      </c>
    </row>
    <row r="57" spans="1:18" ht="75" x14ac:dyDescent="0.15">
      <c r="A57" s="474"/>
      <c r="B57" s="486"/>
      <c r="C57" s="403"/>
      <c r="D57" s="403"/>
      <c r="E57" s="403"/>
      <c r="F57" s="403"/>
      <c r="G57" s="403"/>
      <c r="H57" s="488"/>
      <c r="I57" s="218" t="str">
        <f>'Valoracion '!E52</f>
        <v>Seguimiento a través de los aplicativo de Jurisdicción Coactiva</v>
      </c>
      <c r="J57" s="403"/>
      <c r="K57" s="403"/>
      <c r="L57" s="403"/>
      <c r="M57" s="218" t="str">
        <f>'Valoracion '!J52</f>
        <v>A solicitud o por evento</v>
      </c>
      <c r="N57" s="328" t="s">
        <v>446</v>
      </c>
      <c r="O57" s="327" t="s">
        <v>445</v>
      </c>
      <c r="P57" s="326" t="s">
        <v>444</v>
      </c>
      <c r="Q57" s="326" t="s">
        <v>447</v>
      </c>
      <c r="R57" s="357" t="s">
        <v>497</v>
      </c>
    </row>
    <row r="58" spans="1:18" ht="63.75" customHeight="1" x14ac:dyDescent="0.15">
      <c r="A58" s="474"/>
      <c r="B58" s="486"/>
      <c r="C58" s="403"/>
      <c r="D58" s="403"/>
      <c r="E58" s="403"/>
      <c r="F58" s="403"/>
      <c r="G58" s="403"/>
      <c r="H58" s="488"/>
      <c r="I58" s="218" t="str">
        <f>'Valoracion '!E53</f>
        <v>Seguimiento a través de los aplicativo de Procesos Disciplinarios</v>
      </c>
      <c r="J58" s="403"/>
      <c r="K58" s="403"/>
      <c r="L58" s="403"/>
      <c r="M58" s="219" t="str">
        <f>'Valoracion '!J53</f>
        <v>A solicitud o por evento</v>
      </c>
      <c r="N58" s="328" t="s">
        <v>448</v>
      </c>
      <c r="O58" s="340" t="s">
        <v>449</v>
      </c>
      <c r="P58" s="337" t="s">
        <v>441</v>
      </c>
      <c r="Q58" s="337" t="s">
        <v>450</v>
      </c>
      <c r="R58" s="357" t="s">
        <v>497</v>
      </c>
    </row>
    <row r="59" spans="1:18" ht="90.75" customHeight="1" x14ac:dyDescent="0.15">
      <c r="A59" s="474"/>
      <c r="B59" s="486"/>
      <c r="C59" s="423" t="str">
        <f>+'Admón. Riesgos'!C32</f>
        <v>R22</v>
      </c>
      <c r="D59" s="423" t="str">
        <f>'Admón. Riesgos'!D32</f>
        <v xml:space="preserve">Probabilidad que por la acción u omisión se omita, retarde, rehuse o deniegue un acto propio de sus funciones para favorecer, exigir, constreñir para recibir beneficio economico. </v>
      </c>
      <c r="E59" s="423" t="str">
        <f>'Admón. Riesgos'!H32</f>
        <v>Sanciones disciplinarias y penales
Pérdida de Bienes
Detrimento Patrimonial
Disminución de la Calidad del Servicio.                 Mala imagen institucional</v>
      </c>
      <c r="F59" s="423">
        <f>+'Admón. Riesgos'!K32</f>
        <v>5</v>
      </c>
      <c r="G59" s="423">
        <f>+'Admón. Riesgos'!I32</f>
        <v>20</v>
      </c>
      <c r="H59" s="485" t="str">
        <f>+'Admón. Riesgos'!O32</f>
        <v>ZONA DE RIESGO EXTREMA</v>
      </c>
      <c r="I59" s="218" t="str">
        <f>'Valoracion '!E55</f>
        <v>Seguimiento a través de los aplicativos de procesos judiciales</v>
      </c>
      <c r="J59" s="423">
        <f>'Valoracion '!M55</f>
        <v>3</v>
      </c>
      <c r="K59" s="423">
        <f>+'Valoracion '!K55</f>
        <v>4</v>
      </c>
      <c r="L59" s="423" t="str">
        <f>'Valoracion '!P55</f>
        <v>ZONA DE RIESGO ALTA</v>
      </c>
      <c r="M59" s="218" t="str">
        <f>'Valoracion '!J55</f>
        <v>A solicitud o por evento</v>
      </c>
      <c r="N59" s="326" t="s">
        <v>254</v>
      </c>
      <c r="O59" s="327" t="s">
        <v>371</v>
      </c>
      <c r="P59" s="326" t="s">
        <v>441</v>
      </c>
      <c r="Q59" s="326" t="s">
        <v>373</v>
      </c>
      <c r="R59" s="355" t="s">
        <v>494</v>
      </c>
    </row>
    <row r="60" spans="1:18" ht="79.5" customHeight="1" x14ac:dyDescent="0.15">
      <c r="A60" s="474"/>
      <c r="B60" s="486"/>
      <c r="C60" s="423"/>
      <c r="D60" s="423"/>
      <c r="E60" s="423"/>
      <c r="F60" s="423"/>
      <c r="G60" s="423"/>
      <c r="H60" s="485"/>
      <c r="I60" s="218" t="str">
        <f>'Valoracion '!E56</f>
        <v>Seguimiento a través de los aplicativo de Jurisdicción Coactiva</v>
      </c>
      <c r="J60" s="423"/>
      <c r="K60" s="423"/>
      <c r="L60" s="423"/>
      <c r="M60" s="218" t="str">
        <f>'Valoracion '!J56</f>
        <v>A solicitud o por evento</v>
      </c>
      <c r="N60" s="328">
        <v>44895</v>
      </c>
      <c r="O60" s="327" t="s">
        <v>372</v>
      </c>
      <c r="P60" s="326" t="s">
        <v>441</v>
      </c>
      <c r="Q60" s="326" t="s">
        <v>452</v>
      </c>
      <c r="R60" s="357" t="s">
        <v>497</v>
      </c>
    </row>
    <row r="61" spans="1:18" ht="52.5" customHeight="1" x14ac:dyDescent="0.15">
      <c r="A61" s="474"/>
      <c r="B61" s="486"/>
      <c r="C61" s="423"/>
      <c r="D61" s="423"/>
      <c r="E61" s="423"/>
      <c r="F61" s="423"/>
      <c r="G61" s="423"/>
      <c r="H61" s="485"/>
      <c r="I61" s="218" t="str">
        <f>'Valoracion '!E57</f>
        <v>Seguimiento a través de los aplicativo de Procesos Disciplinarios</v>
      </c>
      <c r="J61" s="423"/>
      <c r="K61" s="423"/>
      <c r="L61" s="423"/>
      <c r="M61" s="218" t="str">
        <f>'Valoracion '!J57</f>
        <v>A solicitud o por evento</v>
      </c>
      <c r="N61" s="483">
        <v>44925</v>
      </c>
      <c r="O61" s="475" t="s">
        <v>451</v>
      </c>
      <c r="P61" s="474" t="s">
        <v>441</v>
      </c>
      <c r="Q61" s="474" t="s">
        <v>450</v>
      </c>
      <c r="R61" s="357" t="s">
        <v>497</v>
      </c>
    </row>
    <row r="62" spans="1:18" ht="52.5" customHeight="1" x14ac:dyDescent="0.15">
      <c r="A62" s="474"/>
      <c r="B62" s="486"/>
      <c r="C62" s="423"/>
      <c r="D62" s="423"/>
      <c r="E62" s="423"/>
      <c r="F62" s="423"/>
      <c r="G62" s="423"/>
      <c r="H62" s="485"/>
      <c r="I62" s="218" t="str">
        <f>'Valoracion '!E58</f>
        <v>Procedimientos Documentados</v>
      </c>
      <c r="J62" s="423"/>
      <c r="K62" s="423"/>
      <c r="L62" s="423"/>
      <c r="M62" s="218" t="str">
        <f>'Valoracion '!J58</f>
        <v>Diariamente</v>
      </c>
      <c r="N62" s="474"/>
      <c r="O62" s="475"/>
      <c r="P62" s="474"/>
      <c r="Q62" s="474"/>
      <c r="R62" s="357" t="s">
        <v>497</v>
      </c>
    </row>
    <row r="63" spans="1:18" ht="299.25" customHeight="1" x14ac:dyDescent="0.15">
      <c r="A63" s="326" t="str">
        <f>'Admón. Riesgos'!A33</f>
        <v>GESTIÓN DEL TALENTO HUMANO</v>
      </c>
      <c r="B63" s="322" t="str">
        <f>+'Admón. Riesgos'!B33</f>
        <v xml:space="preserve">Administrar el recurso humano de la entidad, con el propósito de cumplir con su misión institucional, mediante el mejoramiento continuo de las condiciones laborales
</v>
      </c>
      <c r="C63" s="218" t="str">
        <f>+'Admón. Riesgos'!C33</f>
        <v>R23</v>
      </c>
      <c r="D63" s="218" t="str">
        <f>'Admón. Riesgos'!D33</f>
        <v>Información susceptible de manipulación o adulteración al momento de la vinculación del personal</v>
      </c>
      <c r="E63" s="218" t="str">
        <f>'Admón. Riesgos'!H33</f>
        <v>Sanciones, pérdida de credibilidad, Mala imagen institucional.</v>
      </c>
      <c r="F63" s="218">
        <f>+'Admón. Riesgos'!K33</f>
        <v>5</v>
      </c>
      <c r="G63" s="218">
        <f>+'Admón. Riesgos'!I33</f>
        <v>20</v>
      </c>
      <c r="H63" s="323" t="str">
        <f>+'Admón. Riesgos'!O33</f>
        <v>ZONA DE RIESGO EXTREMA</v>
      </c>
      <c r="I63" s="218" t="str">
        <f>'Valoracion '!E59</f>
        <v>Revisar la hoja de vida mediante el formato Control de Procesos E-GE-FO02</v>
      </c>
      <c r="J63" s="218">
        <f>'Valoracion '!M55</f>
        <v>3</v>
      </c>
      <c r="K63" s="218">
        <f>'Valoracion '!K55</f>
        <v>4</v>
      </c>
      <c r="L63" s="218" t="str">
        <f>'Valoracion '!P55</f>
        <v>ZONA DE RIESGO ALTA</v>
      </c>
      <c r="M63" s="218" t="str">
        <f>'Valoracion '!J59</f>
        <v>A solicitud o por evento</v>
      </c>
      <c r="N63" s="328" t="s">
        <v>399</v>
      </c>
      <c r="O63" s="349" t="s">
        <v>477</v>
      </c>
      <c r="P63" s="326" t="s">
        <v>478</v>
      </c>
      <c r="Q63" s="326" t="s">
        <v>385</v>
      </c>
      <c r="R63" s="357" t="s">
        <v>497</v>
      </c>
    </row>
    <row r="64" spans="1:18" ht="69.75" customHeight="1" x14ac:dyDescent="0.15">
      <c r="A64" s="474" t="str">
        <f>'Admón. Riesgos'!A34</f>
        <v>CULTURA AMBIENTAL</v>
      </c>
      <c r="B64" s="486" t="str">
        <f>'Admón. Riesgos'!B34</f>
        <v>Generar procesos de Educación, capacitación y sensibilización en las partes interesadas del Área de Jurisdicción de la CDMB, de tal forma que se visibilicen patrones de cambio cultural ambiental, fortaleciendo
los procesos participativos, la instalación de capacidades técnicas y comunicativas que desde las competencias ciudadanas posibiliten la toma de decisiones colectivas hacia la construcción de una cultura ética
y responsable en el manejo sostenible del capital natural.</v>
      </c>
      <c r="C64" s="423" t="str">
        <f>'Admón. Riesgos'!C34</f>
        <v>R24</v>
      </c>
      <c r="D64" s="486" t="str">
        <f>'Admón. Riesgos'!D34</f>
        <v xml:space="preserve">Usufructo para beneficio personal  con la utilización de bienes del estado y la no realización de eventos institucionales  </v>
      </c>
      <c r="E64" s="486" t="str">
        <f>'Admón. Riesgos'!H34</f>
        <v>Detrimento Patrimonial, sanciones</v>
      </c>
      <c r="F64" s="423">
        <f>+'Admón. Riesgos'!K34</f>
        <v>5</v>
      </c>
      <c r="G64" s="423">
        <f>+'Admón. Riesgos'!I34</f>
        <v>20</v>
      </c>
      <c r="H64" s="485" t="str">
        <f>+'Admón. Riesgos'!O34</f>
        <v>ZONA DE RIESGO EXTREMA</v>
      </c>
      <c r="I64" s="218" t="str">
        <f>'Valoracion '!E60</f>
        <v>Programación de Eventos
Registro Fotográfico</v>
      </c>
      <c r="J64" s="423">
        <f>'Valoracion '!M60</f>
        <v>3</v>
      </c>
      <c r="K64" s="423">
        <f>'Valoracion '!K60</f>
        <v>3</v>
      </c>
      <c r="L64" s="423" t="str">
        <f>'Valoracion '!P60</f>
        <v>ZONA DE RIESGO ALTA</v>
      </c>
      <c r="M64" s="218" t="str">
        <f>'Valoracion '!J60</f>
        <v>A solicitud o por evento</v>
      </c>
      <c r="N64" s="474" t="s">
        <v>397</v>
      </c>
      <c r="O64" s="327" t="s">
        <v>431</v>
      </c>
      <c r="P64" s="474" t="s">
        <v>332</v>
      </c>
      <c r="Q64" s="474" t="s">
        <v>333</v>
      </c>
      <c r="R64" s="468" t="s">
        <v>497</v>
      </c>
    </row>
    <row r="65" spans="1:18" ht="69" customHeight="1" x14ac:dyDescent="0.15">
      <c r="A65" s="474"/>
      <c r="B65" s="486"/>
      <c r="C65" s="423"/>
      <c r="D65" s="486"/>
      <c r="E65" s="486"/>
      <c r="F65" s="423"/>
      <c r="G65" s="423"/>
      <c r="H65" s="485"/>
      <c r="I65" s="218" t="str">
        <f>'Valoracion '!E61</f>
        <v>Formato salida de equipos</v>
      </c>
      <c r="J65" s="423"/>
      <c r="K65" s="423"/>
      <c r="L65" s="423"/>
      <c r="M65" s="218" t="str">
        <f>'Valoracion '!J61</f>
        <v>A solicitud o por evento</v>
      </c>
      <c r="N65" s="474"/>
      <c r="O65" s="327" t="s">
        <v>334</v>
      </c>
      <c r="P65" s="474"/>
      <c r="Q65" s="474"/>
      <c r="R65" s="468"/>
    </row>
    <row r="66" spans="1:18" ht="65.25" customHeight="1" x14ac:dyDescent="0.15">
      <c r="A66" s="474"/>
      <c r="B66" s="486"/>
      <c r="C66" s="423"/>
      <c r="D66" s="486"/>
      <c r="E66" s="486"/>
      <c r="F66" s="423"/>
      <c r="G66" s="423"/>
      <c r="H66" s="485"/>
      <c r="I66" s="218" t="str">
        <f>'Valoracion '!E62</f>
        <v>Registro de Asistencia a Eventos</v>
      </c>
      <c r="J66" s="423"/>
      <c r="K66" s="423"/>
      <c r="L66" s="423"/>
      <c r="M66" s="218" t="str">
        <f>'Valoracion '!J62</f>
        <v>A solicitud o por evento</v>
      </c>
      <c r="N66" s="474"/>
      <c r="O66" s="327" t="s">
        <v>430</v>
      </c>
      <c r="P66" s="474"/>
      <c r="Q66" s="474"/>
      <c r="R66" s="468"/>
    </row>
    <row r="67" spans="1:18" ht="99" customHeight="1" x14ac:dyDescent="0.15">
      <c r="A67" s="474" t="str">
        <f>'Admón. Riesgos'!A35</f>
        <v>RELACIONES CON PARTES INTERESADAS</v>
      </c>
      <c r="B67" s="486" t="str">
        <f>'Admón. Riesgos'!B35</f>
        <v>Atender, Orientar y Gestionar las necesidades y expectativas de las Partes Interesadas; a través de la interacción con los demás procesos de la Entidad, determinando a su vez, su nivel de
satisfacción.</v>
      </c>
      <c r="C67" s="423" t="str">
        <f>'Admón. Riesgos'!C35</f>
        <v>R25</v>
      </c>
      <c r="D67" s="423" t="str">
        <f>'Admón. Riesgos'!D35</f>
        <v>Cohecho
Concusión
Prevaricato</v>
      </c>
      <c r="E67" s="486" t="str">
        <f>'Admón. Riesgos'!H35</f>
        <v>Sanciones, pérdida de bienes, detrimento patrimonial, disminución en la calidad del servicio</v>
      </c>
      <c r="F67" s="423">
        <f>+'Admón. Riesgos'!K35</f>
        <v>5</v>
      </c>
      <c r="G67" s="423">
        <f>+'Admón. Riesgos'!I35</f>
        <v>20</v>
      </c>
      <c r="H67" s="485" t="str">
        <f>+'Admón. Riesgos'!O35</f>
        <v>ZONA DE RIESGO EXTREMA</v>
      </c>
      <c r="I67" s="218" t="str">
        <f>'Valoracion '!E63</f>
        <v>Sistema Integrado de Correspondencia SIC</v>
      </c>
      <c r="J67" s="423">
        <f>'Valoracion '!M63</f>
        <v>3</v>
      </c>
      <c r="K67" s="423">
        <f>'Valoracion '!K63</f>
        <v>4</v>
      </c>
      <c r="L67" s="423" t="str">
        <f>'Valoracion '!P63</f>
        <v>ZONA DE RIESGO MODERADA</v>
      </c>
      <c r="M67" s="402" t="str">
        <f>'Valoracion '!J64</f>
        <v>Mensualmente</v>
      </c>
      <c r="N67" s="402" t="s">
        <v>398</v>
      </c>
      <c r="O67" s="478" t="s">
        <v>432</v>
      </c>
      <c r="P67" s="423" t="s">
        <v>351</v>
      </c>
      <c r="Q67" s="402" t="s">
        <v>352</v>
      </c>
      <c r="R67" s="469" t="s">
        <v>497</v>
      </c>
    </row>
    <row r="68" spans="1:18" ht="67.5" customHeight="1" x14ac:dyDescent="0.15">
      <c r="A68" s="474"/>
      <c r="B68" s="486"/>
      <c r="C68" s="423"/>
      <c r="D68" s="423"/>
      <c r="E68" s="486"/>
      <c r="F68" s="423"/>
      <c r="G68" s="423"/>
      <c r="H68" s="485"/>
      <c r="I68" s="218" t="str">
        <f>'Valoracion '!E64</f>
        <v>Informes Encuestas de Satisfacción</v>
      </c>
      <c r="J68" s="423"/>
      <c r="K68" s="423"/>
      <c r="L68" s="423"/>
      <c r="M68" s="404"/>
      <c r="N68" s="404"/>
      <c r="O68" s="479"/>
      <c r="P68" s="423"/>
      <c r="Q68" s="404"/>
      <c r="R68" s="470"/>
    </row>
    <row r="69" spans="1:18" ht="70.5" customHeight="1" x14ac:dyDescent="0.15">
      <c r="A69" s="474"/>
      <c r="B69" s="486"/>
      <c r="C69" s="423" t="str">
        <f>'Admón. Riesgos'!C36</f>
        <v>R26</v>
      </c>
      <c r="D69" s="423" t="str">
        <f>'Admón. Riesgos'!D36</f>
        <v>Tráfico de influencias</v>
      </c>
      <c r="E69" s="486" t="str">
        <f>'Admón. Riesgos'!H36</f>
        <v>Sanciones, pérdida de credibilidad , disminución en la calidad del servicio</v>
      </c>
      <c r="F69" s="423">
        <f>+'Admón. Riesgos'!K36</f>
        <v>5</v>
      </c>
      <c r="G69" s="423">
        <f>+'Admón. Riesgos'!I36</f>
        <v>20</v>
      </c>
      <c r="H69" s="485" t="str">
        <f>+'Admón. Riesgos'!O36</f>
        <v>ZONA DE RIESGO EXTREMA</v>
      </c>
      <c r="I69" s="218" t="str">
        <f>'Valoracion '!E65</f>
        <v>Registro de Solicitudes en el SIC</v>
      </c>
      <c r="J69" s="423">
        <f>'Valoracion '!M65</f>
        <v>3</v>
      </c>
      <c r="K69" s="423">
        <f>'Valoracion '!K65</f>
        <v>3</v>
      </c>
      <c r="L69" s="423" t="str">
        <f>'Valoracion '!P65</f>
        <v>ZONA DE RIESGO ALTA</v>
      </c>
      <c r="M69" s="218" t="str">
        <f>'Valoracion '!J65</f>
        <v>A solicitud o por evento</v>
      </c>
      <c r="N69" s="423" t="s">
        <v>398</v>
      </c>
      <c r="O69" s="327" t="s">
        <v>434</v>
      </c>
      <c r="P69" s="423" t="s">
        <v>351</v>
      </c>
      <c r="Q69" s="423" t="s">
        <v>353</v>
      </c>
      <c r="R69" s="468" t="s">
        <v>497</v>
      </c>
    </row>
    <row r="70" spans="1:18" ht="70.5" customHeight="1" x14ac:dyDescent="0.15">
      <c r="A70" s="474"/>
      <c r="B70" s="486"/>
      <c r="C70" s="423"/>
      <c r="D70" s="423"/>
      <c r="E70" s="486"/>
      <c r="F70" s="423"/>
      <c r="G70" s="423"/>
      <c r="H70" s="485"/>
      <c r="I70" s="218" t="str">
        <f>'Valoracion '!E66</f>
        <v>Encuestas de Satisfacción a Partes Interesadas</v>
      </c>
      <c r="J70" s="423"/>
      <c r="K70" s="423"/>
      <c r="L70" s="423"/>
      <c r="M70" s="218" t="str">
        <f>'Valoracion '!J66</f>
        <v>Mensualmente</v>
      </c>
      <c r="N70" s="423"/>
      <c r="O70" s="327" t="s">
        <v>433</v>
      </c>
      <c r="P70" s="423"/>
      <c r="Q70" s="423"/>
      <c r="R70" s="468"/>
    </row>
    <row r="71" spans="1:18" ht="15" customHeight="1" x14ac:dyDescent="0.15">
      <c r="A71" s="423">
        <f>+'Admón. Riesgos'!A39</f>
        <v>0</v>
      </c>
      <c r="B71" s="486">
        <f>+'Admón. Riesgos'!B39</f>
        <v>0</v>
      </c>
      <c r="C71" s="423">
        <f>+'Admón. Riesgos'!C39</f>
        <v>0</v>
      </c>
      <c r="D71" s="486">
        <f>'Admón. Riesgos'!D39</f>
        <v>0</v>
      </c>
      <c r="E71" s="423">
        <f>'Admón. Riesgos'!H39</f>
        <v>0</v>
      </c>
      <c r="F71" s="423">
        <f>'Admón. Riesgos'!K39</f>
        <v>0</v>
      </c>
      <c r="G71" s="423">
        <f>'Admón. Riesgos'!I39</f>
        <v>0</v>
      </c>
      <c r="H71" s="485">
        <f>+'Admón. Riesgos'!O39</f>
        <v>0</v>
      </c>
      <c r="I71" s="218">
        <f>+'Valoracion '!E67</f>
        <v>0</v>
      </c>
      <c r="J71" s="423">
        <f>+'Valoracion '!M67</f>
        <v>0</v>
      </c>
      <c r="K71" s="423">
        <f>+'Valoracion '!K67</f>
        <v>0</v>
      </c>
      <c r="L71" s="423">
        <f>'Valoracion '!P67</f>
        <v>0</v>
      </c>
      <c r="M71" s="218">
        <f>'Valoracion '!J67</f>
        <v>0</v>
      </c>
      <c r="N71" s="423"/>
      <c r="O71" s="475"/>
      <c r="P71" s="474"/>
      <c r="Q71" s="326"/>
    </row>
    <row r="72" spans="1:18" ht="15" customHeight="1" x14ac:dyDescent="0.15">
      <c r="A72" s="423"/>
      <c r="B72" s="486"/>
      <c r="C72" s="423"/>
      <c r="D72" s="486"/>
      <c r="E72" s="423"/>
      <c r="F72" s="423"/>
      <c r="G72" s="423"/>
      <c r="H72" s="485"/>
      <c r="I72" s="218">
        <f>+'Valoracion '!E68</f>
        <v>0</v>
      </c>
      <c r="J72" s="423"/>
      <c r="K72" s="423"/>
      <c r="L72" s="423"/>
      <c r="M72" s="218">
        <f>'Valoracion '!J68</f>
        <v>0</v>
      </c>
      <c r="N72" s="423"/>
      <c r="O72" s="475"/>
      <c r="P72" s="474"/>
      <c r="Q72" s="326"/>
    </row>
    <row r="73" spans="1:18" ht="15" customHeight="1" x14ac:dyDescent="0.15">
      <c r="A73" s="423">
        <f>+'Admón. Riesgos'!A40</f>
        <v>0</v>
      </c>
      <c r="B73" s="486">
        <f>+'Admón. Riesgos'!B40</f>
        <v>0</v>
      </c>
      <c r="C73" s="423">
        <f>+'Admón. Riesgos'!C40</f>
        <v>0</v>
      </c>
      <c r="D73" s="486">
        <f>'Admón. Riesgos'!D40</f>
        <v>0</v>
      </c>
      <c r="E73" s="423">
        <f>'Admón. Riesgos'!H40</f>
        <v>0</v>
      </c>
      <c r="F73" s="423">
        <f>+'Admón. Riesgos'!K40</f>
        <v>0</v>
      </c>
      <c r="G73" s="423">
        <f>+'Admón. Riesgos'!I40</f>
        <v>0</v>
      </c>
      <c r="H73" s="485">
        <f>+'Admón. Riesgos'!O40</f>
        <v>0</v>
      </c>
      <c r="I73" s="218">
        <f>+'Valoracion '!E69</f>
        <v>0</v>
      </c>
      <c r="J73" s="423">
        <f>'Valoracion '!M69</f>
        <v>0</v>
      </c>
      <c r="K73" s="423">
        <f>+'Valoracion '!K69</f>
        <v>0</v>
      </c>
      <c r="L73" s="423">
        <f>+'Valoracion '!P69</f>
        <v>0</v>
      </c>
      <c r="M73" s="218">
        <f>'Valoracion '!J69</f>
        <v>0</v>
      </c>
      <c r="N73" s="423"/>
      <c r="O73" s="475"/>
      <c r="P73" s="474"/>
      <c r="Q73" s="326"/>
    </row>
    <row r="74" spans="1:18" ht="15" customHeight="1" x14ac:dyDescent="0.15">
      <c r="A74" s="423"/>
      <c r="B74" s="486"/>
      <c r="C74" s="423"/>
      <c r="D74" s="486"/>
      <c r="E74" s="423"/>
      <c r="F74" s="423"/>
      <c r="G74" s="423"/>
      <c r="H74" s="485"/>
      <c r="I74" s="218">
        <f>+'Valoracion '!E70</f>
        <v>0</v>
      </c>
      <c r="J74" s="423"/>
      <c r="K74" s="423"/>
      <c r="L74" s="423"/>
      <c r="M74" s="218">
        <f>'Valoracion '!J70</f>
        <v>0</v>
      </c>
      <c r="N74" s="423"/>
      <c r="O74" s="475"/>
      <c r="P74" s="474"/>
      <c r="Q74" s="326"/>
    </row>
    <row r="75" spans="1:18" ht="15" customHeight="1" x14ac:dyDescent="0.15">
      <c r="A75" s="423"/>
      <c r="B75" s="486"/>
      <c r="C75" s="423">
        <f>+'Admón. Riesgos'!C41</f>
        <v>0</v>
      </c>
      <c r="D75" s="486">
        <f>'Admón. Riesgos'!D41</f>
        <v>0</v>
      </c>
      <c r="E75" s="423">
        <f>'Admón. Riesgos'!H41</f>
        <v>0</v>
      </c>
      <c r="F75" s="423">
        <f>+'Admón. Riesgos'!K41</f>
        <v>0</v>
      </c>
      <c r="G75" s="423">
        <f>+'Admón. Riesgos'!I41</f>
        <v>0</v>
      </c>
      <c r="H75" s="485">
        <f>+'Admón. Riesgos'!O41</f>
        <v>0</v>
      </c>
      <c r="I75" s="423">
        <f>+'Valoracion '!E71</f>
        <v>0</v>
      </c>
      <c r="J75" s="423">
        <f>'Valoracion '!M71</f>
        <v>0</v>
      </c>
      <c r="K75" s="423">
        <f>+'Valoracion '!K71</f>
        <v>0</v>
      </c>
      <c r="L75" s="423">
        <f>+'Valoracion '!P71</f>
        <v>0</v>
      </c>
      <c r="M75" s="218">
        <f>'Valoracion '!J71</f>
        <v>0</v>
      </c>
      <c r="N75" s="495"/>
      <c r="O75" s="475"/>
      <c r="P75" s="474"/>
      <c r="Q75" s="326"/>
    </row>
    <row r="76" spans="1:18" ht="15" customHeight="1" x14ac:dyDescent="0.15">
      <c r="A76" s="423"/>
      <c r="B76" s="486"/>
      <c r="C76" s="423"/>
      <c r="D76" s="486"/>
      <c r="E76" s="423"/>
      <c r="F76" s="423"/>
      <c r="G76" s="423"/>
      <c r="H76" s="485"/>
      <c r="I76" s="423"/>
      <c r="J76" s="423"/>
      <c r="K76" s="423"/>
      <c r="L76" s="423"/>
      <c r="M76" s="218">
        <f>'Valoracion '!J72</f>
        <v>0</v>
      </c>
      <c r="N76" s="495"/>
      <c r="O76" s="475"/>
      <c r="P76" s="474"/>
      <c r="Q76" s="326"/>
    </row>
    <row r="77" spans="1:18" ht="15" customHeight="1" x14ac:dyDescent="0.15">
      <c r="A77" s="423"/>
      <c r="B77" s="486"/>
      <c r="C77" s="218">
        <f>+'Admón. Riesgos'!C42</f>
        <v>0</v>
      </c>
      <c r="D77" s="322">
        <f>'Admón. Riesgos'!D42</f>
        <v>0</v>
      </c>
      <c r="E77" s="218">
        <f>'Admón. Riesgos'!H42</f>
        <v>0</v>
      </c>
      <c r="F77" s="218">
        <f>+'Admón. Riesgos'!K42</f>
        <v>0</v>
      </c>
      <c r="G77" s="218">
        <f>+'Admón. Riesgos'!I42</f>
        <v>0</v>
      </c>
      <c r="H77" s="323">
        <f>+'Admón. Riesgos'!O42</f>
        <v>0</v>
      </c>
      <c r="I77" s="218">
        <f>+'Valoracion '!E73</f>
        <v>0</v>
      </c>
      <c r="J77" s="218">
        <f>'Valoracion '!K73</f>
        <v>0</v>
      </c>
      <c r="K77" s="218">
        <f>'Valoracion '!M73</f>
        <v>0</v>
      </c>
      <c r="L77" s="218">
        <f>'Valoracion '!P73</f>
        <v>0</v>
      </c>
      <c r="M77" s="218">
        <f>'Valoracion '!J73</f>
        <v>0</v>
      </c>
      <c r="N77" s="321"/>
      <c r="O77" s="327"/>
      <c r="P77" s="326"/>
      <c r="Q77" s="326"/>
    </row>
    <row r="78" spans="1:18" s="291" customFormat="1" ht="18.75" customHeight="1" x14ac:dyDescent="0.15">
      <c r="A78" s="494" t="s">
        <v>382</v>
      </c>
      <c r="B78" s="494"/>
      <c r="C78" s="494"/>
      <c r="D78" s="494"/>
      <c r="E78" s="494"/>
      <c r="F78" s="494"/>
      <c r="G78" s="493" t="str">
        <f>'Admón. Riesgos'!B44</f>
        <v>RESPONSABLES DE LOS PROCESOS DEL SIGC DE LA CDMB</v>
      </c>
      <c r="H78" s="493"/>
      <c r="I78" s="493"/>
      <c r="J78" s="493"/>
      <c r="K78" s="493"/>
      <c r="L78" s="493"/>
      <c r="M78" s="493"/>
      <c r="N78" s="493"/>
      <c r="O78" s="347" t="s">
        <v>3</v>
      </c>
      <c r="P78" s="523">
        <v>44585</v>
      </c>
      <c r="Q78" s="524"/>
    </row>
    <row r="79" spans="1:18" ht="18.75" customHeight="1" x14ac:dyDescent="0.15">
      <c r="A79" s="494" t="s">
        <v>1</v>
      </c>
      <c r="B79" s="494"/>
      <c r="C79" s="494"/>
      <c r="D79" s="494"/>
      <c r="E79" s="494"/>
      <c r="F79" s="494"/>
      <c r="G79" s="493" t="str">
        <f>'Admón. Riesgos'!B45</f>
        <v>COMITÉ MODELO INTEGRADO DE PLANEACIÓN Y GESTIÓN DE LA CDMB</v>
      </c>
      <c r="H79" s="493"/>
      <c r="I79" s="493"/>
      <c r="J79" s="493"/>
      <c r="K79" s="493"/>
      <c r="L79" s="493"/>
      <c r="M79" s="493"/>
      <c r="N79" s="493"/>
      <c r="O79" s="347" t="s">
        <v>3</v>
      </c>
      <c r="P79" s="523">
        <v>44592</v>
      </c>
      <c r="Q79" s="524"/>
    </row>
    <row r="80" spans="1:18" ht="18.75" customHeight="1" x14ac:dyDescent="0.15">
      <c r="A80" s="494" t="s">
        <v>2</v>
      </c>
      <c r="B80" s="494"/>
      <c r="C80" s="494"/>
      <c r="D80" s="494"/>
      <c r="E80" s="494"/>
      <c r="F80" s="494"/>
      <c r="G80" s="493" t="str">
        <f>'Admón. Riesgos'!B46</f>
        <v>DIRECTOR GENERAL</v>
      </c>
      <c r="H80" s="493"/>
      <c r="I80" s="493"/>
      <c r="J80" s="493"/>
      <c r="K80" s="493"/>
      <c r="L80" s="493"/>
      <c r="M80" s="493"/>
      <c r="N80" s="493"/>
      <c r="O80" s="347" t="s">
        <v>3</v>
      </c>
      <c r="P80" s="523">
        <v>44592</v>
      </c>
      <c r="Q80" s="524"/>
    </row>
    <row r="81" spans="16:17" x14ac:dyDescent="0.15">
      <c r="P81" s="341"/>
      <c r="Q81" s="341"/>
    </row>
    <row r="171" spans="1:17" ht="17" thickBot="1" x14ac:dyDescent="0.2"/>
    <row r="172" spans="1:17" ht="17" x14ac:dyDescent="0.15">
      <c r="A172" s="294"/>
      <c r="B172" s="295"/>
      <c r="C172" s="295"/>
      <c r="D172" s="295"/>
      <c r="E172" s="296">
        <v>2</v>
      </c>
      <c r="F172" s="296"/>
      <c r="G172" s="296"/>
      <c r="H172" s="297"/>
      <c r="I172" s="298"/>
      <c r="J172" s="296"/>
      <c r="K172" s="296"/>
      <c r="L172" s="296"/>
      <c r="M172" s="296"/>
      <c r="N172" s="299">
        <v>5</v>
      </c>
      <c r="O172" s="351" t="s">
        <v>6</v>
      </c>
      <c r="P172" s="299"/>
      <c r="Q172" s="299"/>
    </row>
    <row r="173" spans="1:17" ht="17" x14ac:dyDescent="0.15">
      <c r="A173" s="300"/>
      <c r="B173" s="301"/>
      <c r="C173" s="301"/>
      <c r="D173" s="301"/>
      <c r="E173" s="302">
        <v>4</v>
      </c>
      <c r="F173" s="303"/>
      <c r="G173" s="303"/>
      <c r="H173" s="304"/>
      <c r="I173" s="305"/>
      <c r="J173" s="303"/>
      <c r="K173" s="303"/>
      <c r="L173" s="303"/>
      <c r="M173" s="303"/>
      <c r="N173" s="306">
        <v>10</v>
      </c>
      <c r="O173" s="352" t="s">
        <v>125</v>
      </c>
      <c r="P173" s="306"/>
      <c r="Q173" s="306"/>
    </row>
    <row r="174" spans="1:17" ht="34" x14ac:dyDescent="0.15">
      <c r="A174" s="300"/>
      <c r="B174" s="301"/>
      <c r="C174" s="301"/>
      <c r="D174" s="301"/>
      <c r="E174" s="302">
        <v>3</v>
      </c>
      <c r="F174" s="303"/>
      <c r="G174" s="303"/>
      <c r="H174" s="304"/>
      <c r="I174" s="305"/>
      <c r="J174" s="303"/>
      <c r="K174" s="303"/>
      <c r="L174" s="303"/>
      <c r="M174" s="303"/>
      <c r="N174" s="306">
        <v>20</v>
      </c>
      <c r="O174" s="352" t="s">
        <v>126</v>
      </c>
      <c r="P174" s="306"/>
      <c r="Q174" s="306"/>
    </row>
    <row r="175" spans="1:17" ht="34" x14ac:dyDescent="0.15">
      <c r="A175" s="300"/>
      <c r="B175" s="301"/>
      <c r="C175" s="301"/>
      <c r="D175" s="301"/>
      <c r="E175" s="302">
        <v>4</v>
      </c>
      <c r="F175" s="302"/>
      <c r="G175" s="302"/>
      <c r="H175" s="307"/>
      <c r="I175" s="308"/>
      <c r="J175" s="302"/>
      <c r="K175" s="302"/>
      <c r="L175" s="302"/>
      <c r="M175" s="302"/>
      <c r="N175" s="306">
        <v>5</v>
      </c>
      <c r="O175" s="352" t="s">
        <v>127</v>
      </c>
      <c r="P175" s="306"/>
      <c r="Q175" s="306"/>
    </row>
    <row r="176" spans="1:17" x14ac:dyDescent="0.15">
      <c r="A176" s="300"/>
      <c r="B176" s="301"/>
      <c r="C176" s="301"/>
      <c r="D176" s="301"/>
      <c r="E176" s="302">
        <v>8</v>
      </c>
      <c r="F176" s="302"/>
      <c r="G176" s="302"/>
      <c r="H176" s="307"/>
      <c r="I176" s="308"/>
      <c r="J176" s="302"/>
      <c r="K176" s="302"/>
      <c r="L176" s="302"/>
      <c r="M176" s="302"/>
      <c r="N176" s="306">
        <v>10</v>
      </c>
      <c r="O176" s="352"/>
      <c r="P176" s="306"/>
      <c r="Q176" s="306"/>
    </row>
    <row r="177" spans="1:18" x14ac:dyDescent="0.15">
      <c r="A177" s="300"/>
      <c r="B177" s="301"/>
      <c r="C177" s="301"/>
      <c r="D177" s="301"/>
      <c r="E177" s="301">
        <v>32</v>
      </c>
      <c r="F177" s="301"/>
      <c r="G177" s="301"/>
      <c r="H177" s="307"/>
      <c r="I177" s="306"/>
      <c r="J177" s="301"/>
      <c r="K177" s="301"/>
      <c r="L177" s="301"/>
      <c r="M177" s="301"/>
      <c r="N177" s="306">
        <v>20</v>
      </c>
      <c r="O177" s="352"/>
      <c r="P177" s="306"/>
      <c r="Q177" s="306"/>
    </row>
    <row r="178" spans="1:18" x14ac:dyDescent="0.15">
      <c r="A178" s="300"/>
      <c r="B178" s="301"/>
      <c r="C178" s="301"/>
      <c r="D178" s="301"/>
      <c r="E178" s="301">
        <v>5</v>
      </c>
      <c r="F178" s="301"/>
      <c r="G178" s="301"/>
      <c r="H178" s="307"/>
      <c r="I178" s="306"/>
      <c r="J178" s="301"/>
      <c r="K178" s="301"/>
      <c r="L178" s="301"/>
      <c r="M178" s="301"/>
      <c r="N178" s="306">
        <v>5</v>
      </c>
      <c r="O178" s="352"/>
      <c r="P178" s="306"/>
      <c r="Q178" s="306"/>
    </row>
    <row r="179" spans="1:18" x14ac:dyDescent="0.15">
      <c r="A179" s="300"/>
      <c r="B179" s="301"/>
      <c r="C179" s="301"/>
      <c r="D179" s="301"/>
      <c r="E179" s="301">
        <v>20</v>
      </c>
      <c r="F179" s="301"/>
      <c r="G179" s="301"/>
      <c r="H179" s="307"/>
      <c r="I179" s="306"/>
      <c r="J179" s="301"/>
      <c r="K179" s="301"/>
      <c r="L179" s="301"/>
      <c r="M179" s="301"/>
      <c r="N179" s="306">
        <v>10</v>
      </c>
      <c r="O179" s="352"/>
      <c r="P179" s="306"/>
      <c r="Q179" s="306"/>
    </row>
    <row r="180" spans="1:18" ht="17" thickBot="1" x14ac:dyDescent="0.2">
      <c r="A180" s="309"/>
      <c r="B180" s="310"/>
      <c r="C180" s="310"/>
      <c r="D180" s="310"/>
      <c r="E180" s="310">
        <v>30</v>
      </c>
      <c r="F180" s="310"/>
      <c r="G180" s="310"/>
      <c r="H180" s="311"/>
      <c r="I180" s="312"/>
      <c r="J180" s="310"/>
      <c r="K180" s="310"/>
      <c r="L180" s="310"/>
      <c r="M180" s="310"/>
      <c r="N180" s="312">
        <v>20</v>
      </c>
      <c r="O180" s="353"/>
      <c r="P180" s="312"/>
      <c r="Q180" s="312"/>
    </row>
    <row r="181" spans="1:18" x14ac:dyDescent="0.15">
      <c r="E181" s="290">
        <v>40</v>
      </c>
    </row>
    <row r="182" spans="1:18" x14ac:dyDescent="0.15">
      <c r="E182" s="290">
        <v>50</v>
      </c>
    </row>
    <row r="183" spans="1:18" s="292" customFormat="1" x14ac:dyDescent="0.15">
      <c r="A183" s="290"/>
      <c r="B183" s="290"/>
      <c r="C183" s="290"/>
      <c r="D183" s="290"/>
      <c r="E183" s="290">
        <v>24</v>
      </c>
      <c r="F183" s="290"/>
      <c r="G183" s="290"/>
      <c r="H183" s="293"/>
      <c r="J183" s="290"/>
      <c r="K183" s="290"/>
      <c r="L183" s="290"/>
      <c r="M183" s="290"/>
      <c r="O183" s="350"/>
      <c r="R183" s="290"/>
    </row>
    <row r="184" spans="1:18" s="292" customFormat="1" x14ac:dyDescent="0.15">
      <c r="A184" s="290"/>
      <c r="B184" s="290"/>
      <c r="C184" s="290"/>
      <c r="D184" s="290"/>
      <c r="E184" s="290">
        <v>18</v>
      </c>
      <c r="F184" s="290"/>
      <c r="G184" s="290"/>
      <c r="H184" s="293"/>
      <c r="J184" s="290"/>
      <c r="K184" s="290"/>
      <c r="L184" s="290"/>
      <c r="M184" s="290"/>
      <c r="O184" s="350"/>
      <c r="R184" s="290"/>
    </row>
    <row r="186" spans="1:18" s="292" customFormat="1" ht="17" x14ac:dyDescent="0.15">
      <c r="A186" s="290"/>
      <c r="B186" s="290"/>
      <c r="C186" s="290"/>
      <c r="D186" s="290"/>
      <c r="E186" s="290" t="s">
        <v>116</v>
      </c>
      <c r="F186" s="290"/>
      <c r="G186" s="290"/>
      <c r="H186" s="293"/>
      <c r="J186" s="290"/>
      <c r="K186" s="290"/>
      <c r="L186" s="290"/>
      <c r="M186" s="290"/>
      <c r="O186" s="350"/>
      <c r="R186" s="290"/>
    </row>
  </sheetData>
  <sheetProtection selectLockedCells="1" selectUnlockedCells="1"/>
  <autoFilter ref="A10:R80" xr:uid="{00000000-0009-0000-0000-000004000000}"/>
  <dataConsolidate/>
  <mergeCells count="383">
    <mergeCell ref="K53:K55"/>
    <mergeCell ref="J45:J47"/>
    <mergeCell ref="L42:L44"/>
    <mergeCell ref="L45:L47"/>
    <mergeCell ref="H48:H49"/>
    <mergeCell ref="H50:H51"/>
    <mergeCell ref="H42:H44"/>
    <mergeCell ref="Q50:Q51"/>
    <mergeCell ref="Q37:Q39"/>
    <mergeCell ref="O50:O51"/>
    <mergeCell ref="N45:N47"/>
    <mergeCell ref="J48:J49"/>
    <mergeCell ref="L48:L49"/>
    <mergeCell ref="N48:N49"/>
    <mergeCell ref="K42:K44"/>
    <mergeCell ref="J42:J44"/>
    <mergeCell ref="L40:L41"/>
    <mergeCell ref="K40:K41"/>
    <mergeCell ref="I3:M3"/>
    <mergeCell ref="I8:M8"/>
    <mergeCell ref="N15:N16"/>
    <mergeCell ref="L15:L16"/>
    <mergeCell ref="K11:K12"/>
    <mergeCell ref="P79:Q79"/>
    <mergeCell ref="P80:Q80"/>
    <mergeCell ref="P73:P74"/>
    <mergeCell ref="P69:P70"/>
    <mergeCell ref="P67:P68"/>
    <mergeCell ref="L67:L68"/>
    <mergeCell ref="Q67:Q68"/>
    <mergeCell ref="P61:P62"/>
    <mergeCell ref="N64:N66"/>
    <mergeCell ref="P78:Q78"/>
    <mergeCell ref="P71:P72"/>
    <mergeCell ref="P75:P76"/>
    <mergeCell ref="N71:N72"/>
    <mergeCell ref="N69:N70"/>
    <mergeCell ref="Q69:Q70"/>
    <mergeCell ref="Q61:Q62"/>
    <mergeCell ref="Q64:Q66"/>
    <mergeCell ref="O61:O62"/>
    <mergeCell ref="L59:L62"/>
    <mergeCell ref="D11:D12"/>
    <mergeCell ref="E11:E12"/>
    <mergeCell ref="O9:O10"/>
    <mergeCell ref="J9:L9"/>
    <mergeCell ref="O11:O12"/>
    <mergeCell ref="N11:N12"/>
    <mergeCell ref="L56:L58"/>
    <mergeCell ref="N2:Q2"/>
    <mergeCell ref="C11:C12"/>
    <mergeCell ref="E9:E10"/>
    <mergeCell ref="O28:O29"/>
    <mergeCell ref="L27:L29"/>
    <mergeCell ref="O34:O35"/>
    <mergeCell ref="O30:O31"/>
    <mergeCell ref="O37:O39"/>
    <mergeCell ref="N37:N39"/>
    <mergeCell ref="M35:M36"/>
    <mergeCell ref="L37:L39"/>
    <mergeCell ref="M37:M39"/>
    <mergeCell ref="O25:O26"/>
    <mergeCell ref="L32:L36"/>
    <mergeCell ref="Q30:Q31"/>
    <mergeCell ref="O32:O33"/>
    <mergeCell ref="P32:P33"/>
    <mergeCell ref="N9:N10"/>
    <mergeCell ref="Q15:Q16"/>
    <mergeCell ref="Q9:Q10"/>
    <mergeCell ref="O15:O16"/>
    <mergeCell ref="J13:J14"/>
    <mergeCell ref="K15:K16"/>
    <mergeCell ref="F8:H8"/>
    <mergeCell ref="P11:P12"/>
    <mergeCell ref="Q11:Q12"/>
    <mergeCell ref="I15:I16"/>
    <mergeCell ref="Q13:Q14"/>
    <mergeCell ref="P13:P14"/>
    <mergeCell ref="L11:L12"/>
    <mergeCell ref="F9:H9"/>
    <mergeCell ref="F11:F12"/>
    <mergeCell ref="H11:H12"/>
    <mergeCell ref="G11:G12"/>
    <mergeCell ref="I2:M2"/>
    <mergeCell ref="J15:J16"/>
    <mergeCell ref="L13:L14"/>
    <mergeCell ref="J11:J12"/>
    <mergeCell ref="A7:Q7"/>
    <mergeCell ref="A1:B3"/>
    <mergeCell ref="G15:G16"/>
    <mergeCell ref="C2:H2"/>
    <mergeCell ref="N3:Q3"/>
    <mergeCell ref="B15:B16"/>
    <mergeCell ref="A8:E8"/>
    <mergeCell ref="A11:A14"/>
    <mergeCell ref="B11:B14"/>
    <mergeCell ref="C13:C14"/>
    <mergeCell ref="B9:B10"/>
    <mergeCell ref="C1:Q1"/>
    <mergeCell ref="P9:P10"/>
    <mergeCell ref="N8:Q8"/>
    <mergeCell ref="A9:A10"/>
    <mergeCell ref="I9:I10"/>
    <mergeCell ref="D9:D10"/>
    <mergeCell ref="C9:C10"/>
    <mergeCell ref="C4:Q5"/>
    <mergeCell ref="C3:H3"/>
    <mergeCell ref="K64:K66"/>
    <mergeCell ref="K50:K51"/>
    <mergeCell ref="L50:L51"/>
    <mergeCell ref="N53:N54"/>
    <mergeCell ref="J53:J55"/>
    <mergeCell ref="G50:G51"/>
    <mergeCell ref="N50:N51"/>
    <mergeCell ref="H56:H58"/>
    <mergeCell ref="J56:J58"/>
    <mergeCell ref="K59:K62"/>
    <mergeCell ref="J64:J66"/>
    <mergeCell ref="J59:J62"/>
    <mergeCell ref="G56:G58"/>
    <mergeCell ref="K56:K58"/>
    <mergeCell ref="M53:M55"/>
    <mergeCell ref="N61:N62"/>
    <mergeCell ref="L64:L66"/>
    <mergeCell ref="L53:L55"/>
    <mergeCell ref="G64:G66"/>
    <mergeCell ref="H64:H66"/>
    <mergeCell ref="G53:G55"/>
    <mergeCell ref="J50:J51"/>
    <mergeCell ref="H53:H55"/>
    <mergeCell ref="I53:I55"/>
    <mergeCell ref="H59:H62"/>
    <mergeCell ref="C71:C72"/>
    <mergeCell ref="D71:D72"/>
    <mergeCell ref="G48:G49"/>
    <mergeCell ref="D21:D23"/>
    <mergeCell ref="C30:C31"/>
    <mergeCell ref="C53:C55"/>
    <mergeCell ref="G69:G70"/>
    <mergeCell ref="H69:H70"/>
    <mergeCell ref="H27:H29"/>
    <mergeCell ref="H30:H31"/>
    <mergeCell ref="E27:E29"/>
    <mergeCell ref="F45:F47"/>
    <mergeCell ref="F50:F51"/>
    <mergeCell ref="D48:D49"/>
    <mergeCell ref="E42:E44"/>
    <mergeCell ref="E48:E49"/>
    <mergeCell ref="D42:D44"/>
    <mergeCell ref="D45:D47"/>
    <mergeCell ref="E45:E47"/>
    <mergeCell ref="H45:H47"/>
    <mergeCell ref="F48:F49"/>
    <mergeCell ref="G45:G47"/>
    <mergeCell ref="H40:H41"/>
    <mergeCell ref="E21:E23"/>
    <mergeCell ref="D59:D62"/>
    <mergeCell ref="E59:E62"/>
    <mergeCell ref="C59:C62"/>
    <mergeCell ref="C25:C26"/>
    <mergeCell ref="E40:E41"/>
    <mergeCell ref="D27:D29"/>
    <mergeCell ref="G40:G41"/>
    <mergeCell ref="G42:G44"/>
    <mergeCell ref="C45:C47"/>
    <mergeCell ref="D30:D31"/>
    <mergeCell ref="E30:E31"/>
    <mergeCell ref="F32:F36"/>
    <mergeCell ref="G32:G36"/>
    <mergeCell ref="G27:G29"/>
    <mergeCell ref="D40:D41"/>
    <mergeCell ref="E56:E58"/>
    <mergeCell ref="E53:E55"/>
    <mergeCell ref="C37:C39"/>
    <mergeCell ref="C48:C49"/>
    <mergeCell ref="C42:C44"/>
    <mergeCell ref="C32:C36"/>
    <mergeCell ref="D32:D36"/>
    <mergeCell ref="F42:F44"/>
    <mergeCell ref="F64:F66"/>
    <mergeCell ref="D53:D55"/>
    <mergeCell ref="D50:D51"/>
    <mergeCell ref="A45:A47"/>
    <mergeCell ref="B48:B52"/>
    <mergeCell ref="F59:F62"/>
    <mergeCell ref="G59:G62"/>
    <mergeCell ref="D25:D26"/>
    <mergeCell ref="E25:E26"/>
    <mergeCell ref="C27:C29"/>
    <mergeCell ref="B53:B55"/>
    <mergeCell ref="B27:B29"/>
    <mergeCell ref="B30:B39"/>
    <mergeCell ref="B45:B47"/>
    <mergeCell ref="C64:C66"/>
    <mergeCell ref="A30:A39"/>
    <mergeCell ref="A27:A29"/>
    <mergeCell ref="F40:F41"/>
    <mergeCell ref="B56:B62"/>
    <mergeCell ref="B40:B41"/>
    <mergeCell ref="C40:C41"/>
    <mergeCell ref="A42:A44"/>
    <mergeCell ref="B42:B44"/>
    <mergeCell ref="A40:A41"/>
    <mergeCell ref="G80:N80"/>
    <mergeCell ref="J75:J76"/>
    <mergeCell ref="G78:N78"/>
    <mergeCell ref="F73:F74"/>
    <mergeCell ref="D73:D74"/>
    <mergeCell ref="E73:E74"/>
    <mergeCell ref="G75:G76"/>
    <mergeCell ref="A80:F80"/>
    <mergeCell ref="G73:G74"/>
    <mergeCell ref="H73:H74"/>
    <mergeCell ref="C75:C76"/>
    <mergeCell ref="C73:C74"/>
    <mergeCell ref="G79:N79"/>
    <mergeCell ref="A78:F78"/>
    <mergeCell ref="D75:D76"/>
    <mergeCell ref="E75:E76"/>
    <mergeCell ref="L73:L74"/>
    <mergeCell ref="N73:N74"/>
    <mergeCell ref="L75:L76"/>
    <mergeCell ref="N75:N76"/>
    <mergeCell ref="A79:F79"/>
    <mergeCell ref="A73:A77"/>
    <mergeCell ref="B73:B77"/>
    <mergeCell ref="A56:A62"/>
    <mergeCell ref="B71:B72"/>
    <mergeCell ref="C50:C51"/>
    <mergeCell ref="A53:A55"/>
    <mergeCell ref="C67:C68"/>
    <mergeCell ref="A71:A72"/>
    <mergeCell ref="F53:F55"/>
    <mergeCell ref="A67:A70"/>
    <mergeCell ref="A64:A66"/>
    <mergeCell ref="F71:F72"/>
    <mergeCell ref="B64:B66"/>
    <mergeCell ref="F56:F58"/>
    <mergeCell ref="D56:D58"/>
    <mergeCell ref="F67:F68"/>
    <mergeCell ref="D67:D68"/>
    <mergeCell ref="E67:E68"/>
    <mergeCell ref="D64:D66"/>
    <mergeCell ref="B67:B70"/>
    <mergeCell ref="E50:E51"/>
    <mergeCell ref="D69:D70"/>
    <mergeCell ref="E69:E70"/>
    <mergeCell ref="E64:E66"/>
    <mergeCell ref="C56:C58"/>
    <mergeCell ref="A48:A52"/>
    <mergeCell ref="C69:C70"/>
    <mergeCell ref="O73:O74"/>
    <mergeCell ref="K75:K76"/>
    <mergeCell ref="H75:H76"/>
    <mergeCell ref="I75:I76"/>
    <mergeCell ref="K73:K74"/>
    <mergeCell ref="L71:L72"/>
    <mergeCell ref="F75:F76"/>
    <mergeCell ref="H71:H72"/>
    <mergeCell ref="O75:O76"/>
    <mergeCell ref="L69:L70"/>
    <mergeCell ref="J69:J70"/>
    <mergeCell ref="F69:F70"/>
    <mergeCell ref="O71:O72"/>
    <mergeCell ref="J71:J72"/>
    <mergeCell ref="G71:G72"/>
    <mergeCell ref="E71:E72"/>
    <mergeCell ref="K71:K72"/>
    <mergeCell ref="J73:J74"/>
    <mergeCell ref="K67:K68"/>
    <mergeCell ref="J67:J68"/>
    <mergeCell ref="G67:G68"/>
    <mergeCell ref="H67:H68"/>
    <mergeCell ref="M67:M68"/>
    <mergeCell ref="N67:N68"/>
    <mergeCell ref="K69:K70"/>
    <mergeCell ref="E13:E14"/>
    <mergeCell ref="C18:C19"/>
    <mergeCell ref="E18:E19"/>
    <mergeCell ref="K13:K14"/>
    <mergeCell ref="K18:K19"/>
    <mergeCell ref="J18:J19"/>
    <mergeCell ref="F25:F26"/>
    <mergeCell ref="G25:G26"/>
    <mergeCell ref="H15:H16"/>
    <mergeCell ref="D15:D16"/>
    <mergeCell ref="H18:H19"/>
    <mergeCell ref="D18:D19"/>
    <mergeCell ref="G18:G19"/>
    <mergeCell ref="F18:F19"/>
    <mergeCell ref="G21:G23"/>
    <mergeCell ref="H21:H23"/>
    <mergeCell ref="C21:C23"/>
    <mergeCell ref="B18:B20"/>
    <mergeCell ref="E15:E16"/>
    <mergeCell ref="F15:F16"/>
    <mergeCell ref="A15:A16"/>
    <mergeCell ref="C15:C16"/>
    <mergeCell ref="D13:D14"/>
    <mergeCell ref="I37:I39"/>
    <mergeCell ref="I34:I35"/>
    <mergeCell ref="D37:D39"/>
    <mergeCell ref="E37:E39"/>
    <mergeCell ref="F37:F39"/>
    <mergeCell ref="G30:G31"/>
    <mergeCell ref="F27:F29"/>
    <mergeCell ref="E32:E36"/>
    <mergeCell ref="F30:F31"/>
    <mergeCell ref="H37:H39"/>
    <mergeCell ref="G37:G39"/>
    <mergeCell ref="H32:H36"/>
    <mergeCell ref="A21:A26"/>
    <mergeCell ref="B21:B26"/>
    <mergeCell ref="G13:G14"/>
    <mergeCell ref="H13:H14"/>
    <mergeCell ref="I21:I23"/>
    <mergeCell ref="A18:A20"/>
    <mergeCell ref="L21:L23"/>
    <mergeCell ref="K21:K23"/>
    <mergeCell ref="K25:K26"/>
    <mergeCell ref="J21:J23"/>
    <mergeCell ref="J30:J31"/>
    <mergeCell ref="L25:L26"/>
    <mergeCell ref="F13:F14"/>
    <mergeCell ref="I27:I29"/>
    <mergeCell ref="K30:K31"/>
    <mergeCell ref="L30:L31"/>
    <mergeCell ref="I30:I31"/>
    <mergeCell ref="J25:J26"/>
    <mergeCell ref="J27:J29"/>
    <mergeCell ref="K27:K29"/>
    <mergeCell ref="L18:L19"/>
    <mergeCell ref="H25:H26"/>
    <mergeCell ref="F21:F23"/>
    <mergeCell ref="J32:J36"/>
    <mergeCell ref="N25:N26"/>
    <mergeCell ref="Q48:Q49"/>
    <mergeCell ref="Q45:Q47"/>
    <mergeCell ref="Q32:Q33"/>
    <mergeCell ref="Q28:Q29"/>
    <mergeCell ref="Q25:Q26"/>
    <mergeCell ref="Q34:Q35"/>
    <mergeCell ref="K48:K49"/>
    <mergeCell ref="K45:K47"/>
    <mergeCell ref="J37:J39"/>
    <mergeCell ref="K37:K39"/>
    <mergeCell ref="P28:P29"/>
    <mergeCell ref="J40:J41"/>
    <mergeCell ref="K32:K36"/>
    <mergeCell ref="P21:P23"/>
    <mergeCell ref="P30:P31"/>
    <mergeCell ref="O45:O47"/>
    <mergeCell ref="P45:P47"/>
    <mergeCell ref="P50:P51"/>
    <mergeCell ref="P15:P16"/>
    <mergeCell ref="M21:M23"/>
    <mergeCell ref="O67:O68"/>
    <mergeCell ref="P64:P66"/>
    <mergeCell ref="P37:P39"/>
    <mergeCell ref="P34:P35"/>
    <mergeCell ref="N32:N33"/>
    <mergeCell ref="N34:N35"/>
    <mergeCell ref="P25:P26"/>
    <mergeCell ref="N28:N29"/>
    <mergeCell ref="N30:N31"/>
    <mergeCell ref="M30:M31"/>
    <mergeCell ref="R9:R10"/>
    <mergeCell ref="R11:R12"/>
    <mergeCell ref="R13:R14"/>
    <mergeCell ref="R15:R16"/>
    <mergeCell ref="R25:R26"/>
    <mergeCell ref="R28:R29"/>
    <mergeCell ref="R30:R31"/>
    <mergeCell ref="R32:R33"/>
    <mergeCell ref="R34:R35"/>
    <mergeCell ref="R37:R39"/>
    <mergeCell ref="R45:R47"/>
    <mergeCell ref="R48:R49"/>
    <mergeCell ref="R50:R51"/>
    <mergeCell ref="R53:R54"/>
    <mergeCell ref="R64:R66"/>
    <mergeCell ref="R67:R68"/>
    <mergeCell ref="R69:R70"/>
  </mergeCells>
  <phoneticPr fontId="3" type="noConversion"/>
  <conditionalFormatting sqref="H11 H67 L67 H75 H77 L77 H13 H15 H17:H18 H42 L42 L75 H50 L50 H73 L73 H69 L69 H71 L71 L13 L15 H48 L48 L17:L18 H20:H21 L20:L21 H27 L27 L30 H30 L37 H37 L32 H32 H40 L40 H45 L45 H52:H53 L52:L53 H56 H59 L56 L59 H63:H65 L63:L65 H25 L25">
    <cfRule type="cellIs" dxfId="57" priority="25" stopIfTrue="1" operator="equal">
      <formula>"ZONA DE RIESGO INACEPTABLE"</formula>
    </cfRule>
    <cfRule type="cellIs" dxfId="56" priority="26" stopIfTrue="1" operator="equal">
      <formula>"ZONA DE RIESGO IMPORTANTE"</formula>
    </cfRule>
    <cfRule type="cellIs" dxfId="55" priority="27" stopIfTrue="1" operator="equal">
      <formula>"ZONA DE RIESGO MODERADO"</formula>
    </cfRule>
    <cfRule type="cellIs" dxfId="54" priority="28" stopIfTrue="1" operator="equal">
      <formula>"ZONA DE RIESGO ACEPTABLE"</formula>
    </cfRule>
  </conditionalFormatting>
  <conditionalFormatting sqref="H11 H67 L67 H75 H77 L77 H13 H15 H17:H18 H42 L42 L75 H50 L50 H73 L73 H69 L69 H71 L71 L13 L15 H48 L48 L17:L18 H20:H21 L20:L21 H27 L27 L30 H30 L37 H37 L32 H32 H40 L40 H45 L45 H52:H53 L52:L53 H56 H59 L56 L59 H63:H65 L63:L65 H25 L25">
    <cfRule type="cellIs" dxfId="53" priority="21" stopIfTrue="1" operator="equal">
      <formula>"ZONA DE RIESGO BAJA"</formula>
    </cfRule>
    <cfRule type="cellIs" dxfId="52" priority="22" stopIfTrue="1" operator="equal">
      <formula>"ZONA DE RIESGO MODERADA"</formula>
    </cfRule>
    <cfRule type="cellIs" dxfId="51" priority="23" stopIfTrue="1" operator="equal">
      <formula>"ZONA DE RIESGO ALTA"</formula>
    </cfRule>
    <cfRule type="cellIs" dxfId="50" priority="24" stopIfTrue="1" operator="equal">
      <formula>"ZONA DE RIESGO EXTREMA"</formula>
    </cfRule>
  </conditionalFormatting>
  <conditionalFormatting sqref="L11">
    <cfRule type="cellIs" dxfId="49" priority="10" stopIfTrue="1" operator="equal">
      <formula>"ZONA DE RIESGO IMPORTANTE"</formula>
    </cfRule>
    <cfRule type="cellIs" dxfId="48" priority="11" stopIfTrue="1" operator="equal">
      <formula>"ZONA DE RIESGO MODERADO"</formula>
    </cfRule>
    <cfRule type="cellIs" dxfId="47" priority="12" stopIfTrue="1" operator="equal">
      <formula>"ZONA DE RIESGO ACEPTABLE"</formula>
    </cfRule>
  </conditionalFormatting>
  <conditionalFormatting sqref="L11">
    <cfRule type="cellIs" dxfId="46" priority="9" stopIfTrue="1" operator="equal">
      <formula>"ZONA DE RIESGO INACEPTABLE"</formula>
    </cfRule>
  </conditionalFormatting>
  <conditionalFormatting sqref="L11">
    <cfRule type="cellIs" dxfId="45" priority="5" stopIfTrue="1" operator="equal">
      <formula>"ZONA DE RIESGO INACEPTABLE"</formula>
    </cfRule>
    <cfRule type="cellIs" dxfId="44" priority="6" stopIfTrue="1" operator="equal">
      <formula>"ZONA DE RIESGO IMPORTANTE"</formula>
    </cfRule>
    <cfRule type="cellIs" dxfId="43" priority="7" stopIfTrue="1" operator="equal">
      <formula>"ZONA DE RIESGO MODERADO"</formula>
    </cfRule>
    <cfRule type="cellIs" dxfId="42" priority="8" stopIfTrue="1" operator="equal">
      <formula>"ZONA DE RIESGO ACEPTABLE"</formula>
    </cfRule>
  </conditionalFormatting>
  <conditionalFormatting sqref="L11">
    <cfRule type="cellIs" dxfId="41" priority="1" stopIfTrue="1" operator="equal">
      <formula>"ZONA DE RIESGO BAJA"</formula>
    </cfRule>
    <cfRule type="cellIs" dxfId="40" priority="2" stopIfTrue="1" operator="equal">
      <formula>"ZONA DE RIESGO MODERADA"</formula>
    </cfRule>
    <cfRule type="cellIs" dxfId="39" priority="3" stopIfTrue="1" operator="equal">
      <formula>"ZONA DE RIESGO ALTA"</formula>
    </cfRule>
    <cfRule type="cellIs" dxfId="38" priority="4" stopIfTrue="1" operator="equal">
      <formula>"ZONA DE RIESGO EXTREMA"</formula>
    </cfRule>
  </conditionalFormatting>
  <dataValidations xWindow="455" yWindow="478" count="2">
    <dataValidation allowBlank="1" showInputMessage="1" showErrorMessage="1" prompt="Sanciones_x000a_Pérdida de bienes_x000a_Daño ambiental_x000a_Pérdida de credibilidad_x000a_Detrimento del patrimonio_x000a_Interrupción de la actividad desarrollada_x000a_Disminución de la calidad del servicio_x000a_Enfermedades laborales_x000a_Muerte del paciente_x000a_Incapacidad Permanente" sqref="E75:H75 J75:L75 E11:H11 E13:H13 E15:H15 E17:H18 J40:M40 E50:H50 E77:L77 J50:M50 E73:H73 J73:L73 M72:M77 E67:H67 J67:L67 E71:H71 E69:H69 J71:M71 J69:M69 E63:H65 M19:M21 J13:M13 M11:M12 J15:M15 M14 J17:L17 E48:H48 J48:L48 J18:M18 M16:M17 E20:H21 I56:I75 J20:L21 J27:L27 E27:H27 I40:I41 J32:L32 E32:H32 E30:L30 E40:H40 E37:H37 E42:H42 J42:L42 J45:L45 E45:H45 M41:M49 M51:M53 J52:L53 I45:I53 E52:H53 E56:H56 J56:L56 F59:H59 J63:L65 J59:L59 I32:I34 M70 M25:M30 E25:H25 I25:I27 J25:L25 J11:K11 M32:M35 J37:M37 I36:I37 I17:I21 I11:I15 M56:M67" xr:uid="{00000000-0002-0000-0400-000000000000}"/>
    <dataValidation type="list" allowBlank="1" showInputMessage="1" showErrorMessage="1" sqref="L11" xr:uid="{00000000-0002-0000-0400-000001000000}">
      <formula1>#REF!</formula1>
    </dataValidation>
  </dataValidations>
  <pageMargins left="0.19685039370078741" right="0.19685039370078741" top="0.01" bottom="0.23622047244094491" header="0" footer="0"/>
  <pageSetup paperSize="120" scale="45" orientation="landscape" r:id="rId1"/>
  <headerFooter alignWithMargins="0"/>
  <rowBreaks count="8" manualBreakCount="8">
    <brk id="16" max="16" man="1"/>
    <brk id="20" max="19" man="1"/>
    <brk id="29" max="16" man="1"/>
    <brk id="41" max="16" man="1"/>
    <brk id="47" max="19" man="1"/>
    <brk id="55" max="16" man="1"/>
    <brk id="62" max="19" man="1"/>
    <brk id="80"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4:O43"/>
  <sheetViews>
    <sheetView view="pageBreakPreview" topLeftCell="B1" zoomScale="80" zoomScaleNormal="70" zoomScaleSheetLayoutView="80" workbookViewId="0">
      <selection activeCell="D38" sqref="D38"/>
    </sheetView>
  </sheetViews>
  <sheetFormatPr baseColWidth="10" defaultRowHeight="13" x14ac:dyDescent="0.15"/>
  <cols>
    <col min="1" max="2" width="3.5" customWidth="1"/>
    <col min="4" max="4" width="31.83203125" customWidth="1"/>
    <col min="5" max="5" width="16.83203125" customWidth="1"/>
    <col min="6" max="6" width="16.83203125" hidden="1" customWidth="1"/>
    <col min="7" max="7" width="19.1640625" hidden="1" customWidth="1"/>
    <col min="8" max="14" width="16.83203125" hidden="1" customWidth="1"/>
    <col min="15" max="15" width="16.83203125" customWidth="1"/>
  </cols>
  <sheetData>
    <row r="4" spans="3:15" ht="29.25" customHeight="1" x14ac:dyDescent="0.15">
      <c r="C4" s="526" t="s">
        <v>115</v>
      </c>
      <c r="D4" s="526"/>
      <c r="E4" s="526"/>
      <c r="F4" s="526"/>
      <c r="G4" s="526"/>
      <c r="H4" s="526"/>
      <c r="I4" s="526"/>
      <c r="J4" s="526"/>
      <c r="K4" s="526"/>
      <c r="L4" s="526"/>
      <c r="M4" s="526"/>
      <c r="N4" s="526"/>
      <c r="O4" s="526"/>
    </row>
    <row r="5" spans="3:15" ht="14" x14ac:dyDescent="0.15">
      <c r="C5" s="525" t="s">
        <v>86</v>
      </c>
      <c r="D5" s="525" t="s">
        <v>21</v>
      </c>
      <c r="E5" s="151" t="s">
        <v>87</v>
      </c>
      <c r="F5" s="525" t="s">
        <v>88</v>
      </c>
      <c r="G5" s="525"/>
      <c r="H5" s="525"/>
      <c r="I5" s="525"/>
      <c r="J5" s="525"/>
      <c r="K5" s="525"/>
      <c r="L5" s="525"/>
      <c r="M5" s="525"/>
      <c r="N5" s="525"/>
      <c r="O5" s="525"/>
    </row>
    <row r="6" spans="3:15" ht="28" x14ac:dyDescent="0.15">
      <c r="C6" s="525"/>
      <c r="D6" s="525"/>
      <c r="E6" s="151" t="s">
        <v>89</v>
      </c>
      <c r="F6" s="151" t="s">
        <v>29</v>
      </c>
      <c r="G6" s="151" t="s">
        <v>30</v>
      </c>
      <c r="H6" s="151"/>
      <c r="I6" s="151"/>
      <c r="J6" s="151"/>
      <c r="K6" s="151"/>
      <c r="L6" s="151"/>
      <c r="M6" s="151"/>
      <c r="N6" s="151"/>
      <c r="O6" s="151" t="s">
        <v>89</v>
      </c>
    </row>
    <row r="7" spans="3:15" ht="57.75" customHeight="1" x14ac:dyDescent="0.15">
      <c r="C7" s="25" t="str">
        <f>'Admón. Riesgos'!C11</f>
        <v>R1</v>
      </c>
      <c r="D7" s="173" t="str">
        <f>'Valoracion '!B11</f>
        <v>Decisiones ajustadas a intereses particulares</v>
      </c>
      <c r="E7" s="25" t="str">
        <f>'Admón. Riesgos'!O11</f>
        <v>ZONA DE RIESGO EXTREMA</v>
      </c>
      <c r="F7" s="28" t="str">
        <f>'Valoracion '!L11</f>
        <v>MAYOR</v>
      </c>
      <c r="G7" s="28" t="str">
        <f>'Valoracion '!N11</f>
        <v>POSIBLE</v>
      </c>
      <c r="H7" s="28"/>
      <c r="I7" s="28"/>
      <c r="J7" s="28"/>
      <c r="K7" s="28"/>
      <c r="L7" s="28"/>
      <c r="M7" s="28"/>
      <c r="N7" s="28" t="str">
        <f>CONCATENATE(G7,F7)</f>
        <v>POSIBLEMAYOR</v>
      </c>
      <c r="O7" s="25" t="str">
        <f>'Valoracion '!P11</f>
        <v>ZONA DE RIESGO ALTA</v>
      </c>
    </row>
    <row r="8" spans="3:15" ht="76.5" customHeight="1" x14ac:dyDescent="0.15">
      <c r="C8" s="25" t="str">
        <f>'Admón. Riesgos'!C12</f>
        <v>R2</v>
      </c>
      <c r="D8" s="173" t="str">
        <f>'Valoracion '!B13</f>
        <v>Utilización indebida de información oficial privilegiada en temas relacionados con el ordenamiento y planificación</v>
      </c>
      <c r="E8" s="25" t="str">
        <f>'Admón. Riesgos'!O12</f>
        <v>ZONA DE RIESGO EXTREMA</v>
      </c>
      <c r="F8" s="28" t="str">
        <f>'Valoracion '!L13</f>
        <v>MAYOR</v>
      </c>
      <c r="G8" s="28" t="str">
        <f>'Valoracion '!N13</f>
        <v>POSIBLE</v>
      </c>
      <c r="H8" s="28"/>
      <c r="I8" s="28"/>
      <c r="J8" s="28"/>
      <c r="K8" s="28"/>
      <c r="L8" s="28"/>
      <c r="M8" s="28"/>
      <c r="N8" s="28" t="str">
        <f>CONCATENATE(G8,F8)</f>
        <v>POSIBLEMAYOR</v>
      </c>
      <c r="O8" s="25" t="str">
        <f>'Valoracion '!P13</f>
        <v>ZONA DE RIESGO ALTA</v>
      </c>
    </row>
    <row r="9" spans="3:15" ht="76.5" customHeight="1" x14ac:dyDescent="0.15">
      <c r="C9" s="25" t="str">
        <f>'Admón. Riesgos'!C13</f>
        <v>R3</v>
      </c>
      <c r="D9" s="173" t="str">
        <f>'Valoracion '!B15</f>
        <v>Sistemas de información susceptibles de manipulación o adulteración</v>
      </c>
      <c r="E9" s="25" t="str">
        <f>'Admón. Riesgos'!O13</f>
        <v>ZONA DE RIESGO EXTREMA</v>
      </c>
      <c r="F9" s="28" t="str">
        <f>'Valoracion '!L15</f>
        <v>MAYOR</v>
      </c>
      <c r="G9" s="28" t="str">
        <f>'Valoracion '!N15</f>
        <v>POSIBLE</v>
      </c>
      <c r="H9" s="28"/>
      <c r="I9" s="28"/>
      <c r="J9" s="28"/>
      <c r="K9" s="28"/>
      <c r="L9" s="28"/>
      <c r="M9" s="28"/>
      <c r="N9" s="28" t="str">
        <f t="shared" ref="N9:N37" si="0">CONCATENATE(G9,F9)</f>
        <v>POSIBLEMAYOR</v>
      </c>
      <c r="O9" s="25" t="str">
        <f>'Valoracion '!P15</f>
        <v>ZONA DE RIESGO ALTA</v>
      </c>
    </row>
    <row r="10" spans="3:15" ht="76.5" customHeight="1" x14ac:dyDescent="0.15">
      <c r="C10" s="25" t="str">
        <f>'Admón. Riesgos'!C14</f>
        <v>R4</v>
      </c>
      <c r="D10" s="173" t="str">
        <f>'Valoracion '!B17</f>
        <v>Prevaricato en la entrega de material vegetal</v>
      </c>
      <c r="E10" s="25" t="str">
        <f>'Admón. Riesgos'!O14</f>
        <v>ZONA DE RIESGO EXTREMA</v>
      </c>
      <c r="F10" s="28" t="str">
        <f>'Valoracion '!L17</f>
        <v>MODERADO</v>
      </c>
      <c r="G10" s="28" t="str">
        <f>'Valoracion '!N17</f>
        <v>IMPROBABLE</v>
      </c>
      <c r="H10" s="28"/>
      <c r="I10" s="28"/>
      <c r="J10" s="28"/>
      <c r="K10" s="28"/>
      <c r="L10" s="28"/>
      <c r="M10" s="28"/>
      <c r="N10" s="28" t="str">
        <f t="shared" si="0"/>
        <v>IMPROBABLEMODERADO</v>
      </c>
      <c r="O10" s="25" t="str">
        <f>'Valoracion '!P17</f>
        <v>ZONA DE RIESGO BAJA</v>
      </c>
    </row>
    <row r="11" spans="3:15" ht="76.5" customHeight="1" x14ac:dyDescent="0.15">
      <c r="C11" s="25" t="str">
        <f>'Admón. Riesgos'!C15</f>
        <v>R5</v>
      </c>
      <c r="D11" s="173" t="str">
        <f>'Valoracion '!B18</f>
        <v>Tráfico de influencias al momento de elaboración, programación y ejecución de estudios, diseños y obras y proyectos adelantados por la CDMB</v>
      </c>
      <c r="E11" s="25" t="str">
        <f>'Admón. Riesgos'!O15</f>
        <v>ZONA DE RIESGO EXTREMA</v>
      </c>
      <c r="F11" s="28" t="str">
        <f>'Valoracion '!L18</f>
        <v>MAYOR</v>
      </c>
      <c r="G11" s="28" t="str">
        <f>'Valoracion '!N18</f>
        <v>POSIBLE</v>
      </c>
      <c r="H11" s="28"/>
      <c r="I11" s="28"/>
      <c r="J11" s="28"/>
      <c r="K11" s="28"/>
      <c r="L11" s="28"/>
      <c r="M11" s="28"/>
      <c r="N11" s="28" t="str">
        <f t="shared" si="0"/>
        <v>POSIBLEMAYOR</v>
      </c>
      <c r="O11" s="25" t="str">
        <f>'Valoracion '!P18</f>
        <v>ZONA DE RIESGO ALTA</v>
      </c>
    </row>
    <row r="12" spans="3:15" ht="76.5" customHeight="1" x14ac:dyDescent="0.15">
      <c r="C12" s="25" t="str">
        <f>'Admón. Riesgos'!C16</f>
        <v>R6</v>
      </c>
      <c r="D12" s="173" t="str">
        <f>'Valoracion '!B20</f>
        <v>Obtener beneficios de parte de los contratistas de obras hacia la interventoría y los supervisores de dichos contratos con el fin de retrasar tiempos de entrega, disminuir calidad y cantidad de materiales y/u otros fines similares</v>
      </c>
      <c r="E12" s="25" t="str">
        <f>'Admón. Riesgos'!O16</f>
        <v>ZONA DE RIESGO EXTREMA</v>
      </c>
      <c r="F12" s="28" t="str">
        <f>'Valoracion '!L20</f>
        <v>MODERADO</v>
      </c>
      <c r="G12" s="28" t="str">
        <f>'Valoracion '!N20</f>
        <v>PROBABLE</v>
      </c>
      <c r="H12" s="28"/>
      <c r="I12" s="28"/>
      <c r="J12" s="28"/>
      <c r="K12" s="28"/>
      <c r="L12" s="28"/>
      <c r="M12" s="28"/>
      <c r="N12" s="28" t="str">
        <f t="shared" si="0"/>
        <v>PROBABLEMODERADO</v>
      </c>
      <c r="O12" s="25" t="str">
        <f>'Valoracion '!P20</f>
        <v>ZONA DE RIESGO ALTA</v>
      </c>
    </row>
    <row r="13" spans="3:15" ht="76.5" customHeight="1" x14ac:dyDescent="0.15">
      <c r="C13" s="25" t="str">
        <f>'Admón. Riesgos'!C17</f>
        <v>R7</v>
      </c>
      <c r="D13" s="173" t="str">
        <f>'Valoracion '!B21</f>
        <v>Intereses indebidos en la celebración de contratos</v>
      </c>
      <c r="E13" s="25" t="str">
        <f>'Admón. Riesgos'!O17</f>
        <v>ZONA DE RIESGO EXTREMA</v>
      </c>
      <c r="F13" s="28" t="str">
        <f>'Valoracion '!L21</f>
        <v>CATASTROFICO</v>
      </c>
      <c r="G13" s="28" t="str">
        <f>'Valoracion '!N21</f>
        <v>CASI SEGURO</v>
      </c>
      <c r="H13" s="28"/>
      <c r="I13" s="28"/>
      <c r="J13" s="28"/>
      <c r="K13" s="28"/>
      <c r="L13" s="28"/>
      <c r="M13" s="28"/>
      <c r="N13" s="28" t="str">
        <f t="shared" si="0"/>
        <v>CASI SEGUROCATASTROFICO</v>
      </c>
      <c r="O13" s="25" t="str">
        <f>'Valoracion '!P21</f>
        <v>ZONA DE RIESGO EXTREMA</v>
      </c>
    </row>
    <row r="14" spans="3:15" ht="76.5" customHeight="1" x14ac:dyDescent="0.15">
      <c r="C14" s="25" t="str">
        <f>'Admón. Riesgos'!C18</f>
        <v>R8</v>
      </c>
      <c r="D14" s="173" t="str">
        <f>'Valoracion '!B24</f>
        <v>Urgencia manifiesta inexistente</v>
      </c>
      <c r="E14" s="25" t="str">
        <f>'Admón. Riesgos'!O18</f>
        <v>ZONA DE RIESGO EXTREMA</v>
      </c>
      <c r="F14" s="28" t="str">
        <f>'Valoracion '!L24</f>
        <v>CATASTROFICO</v>
      </c>
      <c r="G14" s="28" t="str">
        <f>'Valoracion '!N24</f>
        <v>CASI SEGURO</v>
      </c>
      <c r="H14" s="28"/>
      <c r="I14" s="28"/>
      <c r="J14" s="28"/>
      <c r="K14" s="28"/>
      <c r="L14" s="28"/>
      <c r="M14" s="28"/>
      <c r="N14" s="28" t="str">
        <f t="shared" si="0"/>
        <v>CASI SEGUROCATASTROFICO</v>
      </c>
      <c r="O14" s="25" t="str">
        <f>'Valoracion '!P24</f>
        <v>ZONA DE RIESGO EXTREMA</v>
      </c>
    </row>
    <row r="15" spans="3:15" ht="76.5" customHeight="1" x14ac:dyDescent="0.15">
      <c r="C15" s="25" t="str">
        <f>'Admón. Riesgos'!C19</f>
        <v>R9</v>
      </c>
      <c r="D15" s="286" t="str">
        <f>'Valoracion '!B25</f>
        <v>Utilización indebida de
información oficial privilegiada</v>
      </c>
      <c r="E15" s="25" t="str">
        <f>'Admón. Riesgos'!O19</f>
        <v>ZONA DE RIESGO EXTREMA</v>
      </c>
      <c r="F15" s="28" t="str">
        <f>'Valoracion '!L25</f>
        <v>CATASTROFICO</v>
      </c>
      <c r="G15" s="28" t="str">
        <f>'Valoracion '!N25</f>
        <v>CASI SEGURO</v>
      </c>
      <c r="H15" s="28"/>
      <c r="I15" s="28"/>
      <c r="J15" s="28"/>
      <c r="K15" s="28"/>
      <c r="L15" s="28"/>
      <c r="M15" s="28"/>
      <c r="N15" s="28" t="str">
        <f t="shared" si="0"/>
        <v>CASI SEGUROCATASTROFICO</v>
      </c>
      <c r="O15" s="25" t="str">
        <f>'Valoracion '!P25</f>
        <v>ZONA DE RIESGO EXTREMA</v>
      </c>
    </row>
    <row r="16" spans="3:15" ht="76.5" customHeight="1" x14ac:dyDescent="0.15">
      <c r="C16" s="25" t="str">
        <f>'Admón. Riesgos'!C20</f>
        <v>R10</v>
      </c>
      <c r="D16" s="173" t="str">
        <f>'Valoracion '!B27</f>
        <v>Uso incorrecto de los bienes de propiedad de la entidad.</v>
      </c>
      <c r="E16" s="25" t="str">
        <f>'Admón. Riesgos'!O20</f>
        <v>ZONA DE RIESGO EXTREMA</v>
      </c>
      <c r="F16" s="28" t="str">
        <f>'Valoracion '!L27</f>
        <v>MODERADO</v>
      </c>
      <c r="G16" s="28" t="str">
        <f>'Valoracion '!N27</f>
        <v>POSIBLE</v>
      </c>
      <c r="H16" s="28"/>
      <c r="I16" s="28"/>
      <c r="J16" s="28"/>
      <c r="K16" s="28"/>
      <c r="L16" s="28"/>
      <c r="M16" s="28"/>
      <c r="N16" s="28" t="str">
        <f t="shared" si="0"/>
        <v>POSIBLEMODERADO</v>
      </c>
      <c r="O16" s="25" t="str">
        <f>'Valoracion '!P27</f>
        <v>ZONA DE RIESGO MODERADA</v>
      </c>
    </row>
    <row r="17" spans="3:15" ht="76.5" customHeight="1" x14ac:dyDescent="0.15">
      <c r="C17" s="25" t="str">
        <f>'Admón. Riesgos'!C21</f>
        <v>R11</v>
      </c>
      <c r="D17" s="173" t="str">
        <f>'Valoracion '!B30</f>
        <v>Inversiones de dineros en entidades de dudosa solidez financiera, a cambio de beneficios indebidos para servidores públicos</v>
      </c>
      <c r="E17" s="25" t="str">
        <f>'Admón. Riesgos'!O21</f>
        <v>ZONA DE RIESGO EXTREMA</v>
      </c>
      <c r="F17" s="28" t="str">
        <f>'Valoracion '!L30</f>
        <v>MAYOR</v>
      </c>
      <c r="G17" s="28" t="str">
        <f>'Valoracion '!N30</f>
        <v>POSIBLE</v>
      </c>
      <c r="H17" s="28"/>
      <c r="I17" s="28"/>
      <c r="J17" s="28"/>
      <c r="K17" s="28"/>
      <c r="L17" s="28"/>
      <c r="M17" s="28"/>
      <c r="N17" s="28" t="str">
        <f t="shared" si="0"/>
        <v>POSIBLEMAYOR</v>
      </c>
      <c r="O17" s="25" t="str">
        <f>'Valoracion '!P30</f>
        <v>ZONA DE RIESGO ALTA</v>
      </c>
    </row>
    <row r="18" spans="3:15" ht="76.5" customHeight="1" x14ac:dyDescent="0.15">
      <c r="C18" s="25" t="str">
        <f>'Admón. Riesgos'!C22</f>
        <v>R12</v>
      </c>
      <c r="D18" s="173" t="str">
        <f>'Valoracion '!B31</f>
        <v>Posible pérdida de dinero en la entidad</v>
      </c>
      <c r="E18" s="25" t="str">
        <f>'Admón. Riesgos'!O22</f>
        <v>ZONA DE RIESGO EXTREMA</v>
      </c>
      <c r="F18" s="28" t="str">
        <f>'Valoracion '!L31</f>
        <v>MAYOR</v>
      </c>
      <c r="G18" s="28" t="str">
        <f>'Valoracion '!N31</f>
        <v>PROBABLE</v>
      </c>
      <c r="H18" s="28"/>
      <c r="I18" s="28"/>
      <c r="J18" s="28"/>
      <c r="K18" s="28"/>
      <c r="L18" s="28"/>
      <c r="M18" s="28"/>
      <c r="N18" s="28" t="str">
        <f t="shared" si="0"/>
        <v>PROBABLEMAYOR</v>
      </c>
      <c r="O18" s="25" t="str">
        <f>'Valoracion '!P31</f>
        <v>ZONA DE RIESGO ALTA</v>
      </c>
    </row>
    <row r="19" spans="3:15" ht="76.5" customHeight="1" x14ac:dyDescent="0.15">
      <c r="C19" s="25" t="str">
        <f>'Admón. Riesgos'!C23</f>
        <v>R13</v>
      </c>
      <c r="D19" s="173" t="str">
        <f>'Valoracion '!B35</f>
        <v>Probabilidad de eliminar el deudor de la cartera persuasiva (concusión)</v>
      </c>
      <c r="E19" s="25" t="str">
        <f>'Admón. Riesgos'!O23</f>
        <v>ZONA DE RIESGO EXTREMA</v>
      </c>
      <c r="F19" s="28" t="str">
        <f>'Valoracion '!L35</f>
        <v>MAYOR</v>
      </c>
      <c r="G19" s="28" t="str">
        <f>'Valoracion '!N35</f>
        <v>CASI SEGURO</v>
      </c>
      <c r="H19" s="28"/>
      <c r="I19" s="28"/>
      <c r="J19" s="28"/>
      <c r="K19" s="28"/>
      <c r="L19" s="28"/>
      <c r="M19" s="28"/>
      <c r="N19" s="28" t="str">
        <f t="shared" si="0"/>
        <v>CASI SEGUROMAYOR</v>
      </c>
      <c r="O19" s="25" t="str">
        <f>'Valoracion '!P35</f>
        <v>ZONA DE RIESGO ALTA</v>
      </c>
    </row>
    <row r="20" spans="3:15" ht="76.5" customHeight="1" x14ac:dyDescent="0.15">
      <c r="C20" s="25" t="str">
        <f>'Admón. Riesgos'!C24</f>
        <v>R14</v>
      </c>
      <c r="D20" s="173" t="str">
        <f>'Valoracion '!B36</f>
        <v>Decisiones ajustadas a intereses particulares</v>
      </c>
      <c r="E20" s="25" t="str">
        <f>'Admón. Riesgos'!O24</f>
        <v>ZONA DE RIESGO EXTREMA</v>
      </c>
      <c r="F20" s="28" t="str">
        <f>'Valoracion '!L36</f>
        <v>MAYOR</v>
      </c>
      <c r="G20" s="28" t="str">
        <f>'Valoracion '!N36</f>
        <v>IMPROBABLE</v>
      </c>
      <c r="H20" s="28"/>
      <c r="I20" s="28"/>
      <c r="J20" s="28"/>
      <c r="K20" s="28"/>
      <c r="L20" s="28"/>
      <c r="M20" s="28"/>
      <c r="N20" s="28" t="str">
        <f t="shared" si="0"/>
        <v>IMPROBABLEMAYOR</v>
      </c>
      <c r="O20" s="25" t="str">
        <f>'Valoracion '!P36</f>
        <v>ZONA DE RIESGO MODERADA</v>
      </c>
    </row>
    <row r="21" spans="3:15" ht="76.5" customHeight="1" x14ac:dyDescent="0.15">
      <c r="C21" s="25" t="str">
        <f>'Admón. Riesgos'!C25</f>
        <v>R15</v>
      </c>
      <c r="D21" s="28" t="str">
        <f>'Valoracion '!B38</f>
        <v>Extralimitación de Funciones</v>
      </c>
      <c r="E21" s="25" t="str">
        <f>'Admón. Riesgos'!O25</f>
        <v>ZONA DE RIESGO EXTREMA</v>
      </c>
      <c r="F21" s="28" t="str">
        <f>'Valoracion '!L38</f>
        <v>MAYOR</v>
      </c>
      <c r="G21" s="28" t="str">
        <f>'Valoracion '!N38</f>
        <v>POSIBLE</v>
      </c>
      <c r="H21" s="28"/>
      <c r="I21" s="28"/>
      <c r="J21" s="28"/>
      <c r="K21" s="28"/>
      <c r="L21" s="28"/>
      <c r="M21" s="28"/>
      <c r="N21" s="28" t="str">
        <f t="shared" si="0"/>
        <v>POSIBLEMAYOR</v>
      </c>
      <c r="O21" s="25" t="str">
        <f>'Valoracion '!P38</f>
        <v>ZONA DE RIESGO ALTA</v>
      </c>
    </row>
    <row r="22" spans="3:15" ht="76.5" customHeight="1" x14ac:dyDescent="0.15">
      <c r="C22" s="25" t="str">
        <f>'Admón. Riesgos'!C26</f>
        <v>R16</v>
      </c>
      <c r="D22" s="173" t="str">
        <f>'Valoracion '!B41</f>
        <v>Modificación de datos del Sistema de Información Corporativo sin las autorizaciones correspondientes (Riesgo de Corrupción</v>
      </c>
      <c r="E22" s="25" t="str">
        <f>'Admón. Riesgos'!O26</f>
        <v>ZONA DE RIESGO EXTREMA</v>
      </c>
      <c r="F22" s="28" t="str">
        <f>'Valoracion '!L41</f>
        <v>MAYOR</v>
      </c>
      <c r="G22" s="28" t="str">
        <f>'Valoracion '!N41</f>
        <v>CASI SEGURO</v>
      </c>
      <c r="H22" s="28"/>
      <c r="I22" s="28"/>
      <c r="J22" s="28"/>
      <c r="K22" s="28"/>
      <c r="L22" s="28"/>
      <c r="M22" s="28"/>
      <c r="N22" s="28" t="str">
        <f t="shared" si="0"/>
        <v>CASI SEGUROMAYOR</v>
      </c>
      <c r="O22" s="25" t="str">
        <f>'Valoracion '!P41</f>
        <v>ZONA DE RIESGO ALTA</v>
      </c>
    </row>
    <row r="23" spans="3:15" ht="76.5" customHeight="1" x14ac:dyDescent="0.15">
      <c r="C23" s="25" t="str">
        <f>'Admón. Riesgos'!C27</f>
        <v>R17</v>
      </c>
      <c r="D23" s="173" t="str">
        <f>'Valoracion '!B44</f>
        <v>Solicitar, inducir, constreñir beneficios económicos por la realización de algún trámite ambiental (Concusión).</v>
      </c>
      <c r="E23" s="25" t="str">
        <f>'Admón. Riesgos'!O27</f>
        <v>ZONA DE RIESGO EXTREMA</v>
      </c>
      <c r="F23" s="28" t="str">
        <f>'Valoracion '!L44</f>
        <v>MAYOR</v>
      </c>
      <c r="G23" s="28" t="str">
        <f>'Valoracion '!N44</f>
        <v>PROBABLE</v>
      </c>
      <c r="H23" s="28"/>
      <c r="I23" s="28"/>
      <c r="J23" s="28"/>
      <c r="K23" s="28"/>
      <c r="L23" s="28"/>
      <c r="M23" s="28"/>
      <c r="N23" s="28" t="str">
        <f t="shared" si="0"/>
        <v>PROBABLEMAYOR</v>
      </c>
      <c r="O23" s="25" t="str">
        <f>'Valoracion '!P44</f>
        <v>ZONA DE RIESGO ALTA</v>
      </c>
    </row>
    <row r="24" spans="3:15" ht="76.5" customHeight="1" x14ac:dyDescent="0.15">
      <c r="C24" s="25" t="str">
        <f>'Admón. Riesgos'!C28</f>
        <v>R18</v>
      </c>
      <c r="D24" s="28" t="str">
        <f>'Valoracion '!B46</f>
        <v>Probabilidad de influenciar sobre algún tramite ambiental en función a su cargo (Tráfico de influencias).</v>
      </c>
      <c r="E24" s="25" t="str">
        <f>'Admón. Riesgos'!O28</f>
        <v>ZONA DE RIESGO EXTREMA</v>
      </c>
      <c r="F24" s="28" t="str">
        <f>'Valoracion '!L46</f>
        <v>MAYOR</v>
      </c>
      <c r="G24" s="28" t="str">
        <f>'Valoracion '!N46</f>
        <v>PROBABLE</v>
      </c>
      <c r="H24" s="28"/>
      <c r="I24" s="28"/>
      <c r="J24" s="28"/>
      <c r="K24" s="28"/>
      <c r="L24" s="28"/>
      <c r="M24" s="28"/>
      <c r="N24" s="28" t="str">
        <f t="shared" si="0"/>
        <v>PROBABLEMAYOR</v>
      </c>
      <c r="O24" s="25" t="str">
        <f>'Valoracion '!P46</f>
        <v>ZONA DE RIESGO ALTA</v>
      </c>
    </row>
    <row r="25" spans="3:15" ht="76.5" customHeight="1" x14ac:dyDescent="0.15">
      <c r="C25" s="25" t="str">
        <f>'Admón. Riesgos'!C29</f>
        <v>R19</v>
      </c>
      <c r="D25" s="173" t="str">
        <f>'Valoracion '!B48</f>
        <v>Utilización indebida de información oficial privilegiada</v>
      </c>
      <c r="E25" s="25" t="str">
        <f>'Admón. Riesgos'!O29</f>
        <v>ZONA DE RIESGO EXTREMA</v>
      </c>
      <c r="F25" s="28" t="str">
        <f>'Valoracion '!L48</f>
        <v>MODERADO</v>
      </c>
      <c r="G25" s="28" t="str">
        <f>'Valoracion '!N48</f>
        <v>POSIBLE</v>
      </c>
      <c r="H25" s="28"/>
      <c r="I25" s="28"/>
      <c r="J25" s="28"/>
      <c r="K25" s="28"/>
      <c r="L25" s="28"/>
      <c r="M25" s="28"/>
      <c r="N25" s="28" t="str">
        <f t="shared" si="0"/>
        <v>POSIBLEMODERADO</v>
      </c>
      <c r="O25" s="25" t="str">
        <f>'Valoracion '!P48</f>
        <v>ZONA DE RIESGO ALTA</v>
      </c>
    </row>
    <row r="26" spans="3:15" ht="76.5" customHeight="1" x14ac:dyDescent="0.15">
      <c r="C26" s="25" t="str">
        <f>'Admón. Riesgos'!C30</f>
        <v>R20</v>
      </c>
      <c r="D26" s="173" t="str">
        <f>'Valoracion '!B49</f>
        <v>Pérdida de información de los archivos institucionales</v>
      </c>
      <c r="E26" s="25" t="str">
        <f>'Admón. Riesgos'!O30</f>
        <v>ZONA DE RIESGO EXTREMA</v>
      </c>
      <c r="F26" s="28" t="str">
        <f>'Valoracion '!L49</f>
        <v>MODERADO</v>
      </c>
      <c r="G26" s="28" t="str">
        <f>'Valoracion '!N49</f>
        <v>POSIBLE</v>
      </c>
      <c r="H26" s="28"/>
      <c r="I26" s="28"/>
      <c r="J26" s="28"/>
      <c r="K26" s="28"/>
      <c r="L26" s="28"/>
      <c r="M26" s="28"/>
      <c r="N26" s="28" t="str">
        <f t="shared" si="0"/>
        <v>POSIBLEMODERADO</v>
      </c>
      <c r="O26" s="25" t="str">
        <f>'Valoracion '!P49</f>
        <v>ZONA DE RIESGO MODERADA</v>
      </c>
    </row>
    <row r="27" spans="3:15" ht="76.5" customHeight="1" x14ac:dyDescent="0.15">
      <c r="C27" s="25" t="str">
        <f>'Admón. Riesgos'!C31</f>
        <v>R21</v>
      </c>
      <c r="D27" s="28" t="str">
        <f>'Valoracion '!B51</f>
        <v>Probabilidad de que por acción u omisión, no se tenga el debido cuidado al cumplir sus obligaciones y permita que use u otros usen  indebidamente bienes públicos, falsedad en documentos, hurtos.</v>
      </c>
      <c r="E27" s="25" t="str">
        <f>'Admón. Riesgos'!O31</f>
        <v>ZONA DE RIESGO EXTREMA</v>
      </c>
      <c r="F27" s="28" t="str">
        <f>'Valoracion '!L51</f>
        <v>MAYOR</v>
      </c>
      <c r="G27" s="28" t="str">
        <f>'Valoracion '!N51</f>
        <v>POSIBLE</v>
      </c>
      <c r="H27" s="28"/>
      <c r="I27" s="28"/>
      <c r="J27" s="28"/>
      <c r="K27" s="28"/>
      <c r="L27" s="28"/>
      <c r="M27" s="28"/>
      <c r="N27" s="28" t="str">
        <f t="shared" si="0"/>
        <v>POSIBLEMAYOR</v>
      </c>
      <c r="O27" s="25" t="str">
        <f>'Valoracion '!P51</f>
        <v>ZONA DE RIESGO ALTA</v>
      </c>
    </row>
    <row r="28" spans="3:15" ht="76.5" customHeight="1" x14ac:dyDescent="0.15">
      <c r="C28" s="25" t="str">
        <f>'Admón. Riesgos'!C32</f>
        <v>R22</v>
      </c>
      <c r="D28" s="28" t="str">
        <f>'Valoracion '!B55</f>
        <v xml:space="preserve">Probabilidad que por la acción u omisión se omita, retarde, rehuse o deniegue un acto propio de sus funciones para favorecer, exigir, constreñir para recibir beneficio economico. </v>
      </c>
      <c r="E28" s="25" t="str">
        <f>'Admón. Riesgos'!O32</f>
        <v>ZONA DE RIESGO EXTREMA</v>
      </c>
      <c r="F28" s="28" t="str">
        <f>'Valoracion '!L55</f>
        <v>MAYOR</v>
      </c>
      <c r="G28" s="28" t="str">
        <f>'Valoracion '!N55</f>
        <v>POSIBLE</v>
      </c>
      <c r="H28" s="28"/>
      <c r="I28" s="28"/>
      <c r="J28" s="28"/>
      <c r="K28" s="28"/>
      <c r="L28" s="28"/>
      <c r="M28" s="28"/>
      <c r="N28" s="28" t="str">
        <f t="shared" si="0"/>
        <v>POSIBLEMAYOR</v>
      </c>
      <c r="O28" s="25" t="str">
        <f>'Valoracion '!P55</f>
        <v>ZONA DE RIESGO ALTA</v>
      </c>
    </row>
    <row r="29" spans="3:15" ht="76.5" customHeight="1" x14ac:dyDescent="0.15">
      <c r="C29" s="25" t="str">
        <f>'Admón. Riesgos'!C33</f>
        <v>R23</v>
      </c>
      <c r="D29" s="173" t="str">
        <f>'Valoracion '!B59</f>
        <v>Información susceptible de manipulación o adulteración al momento de la vinculación del personal</v>
      </c>
      <c r="E29" s="25" t="str">
        <f>'Admón. Riesgos'!O33</f>
        <v>ZONA DE RIESGO EXTREMA</v>
      </c>
      <c r="F29" s="28" t="str">
        <f>'Valoracion '!L59</f>
        <v>MODERADO</v>
      </c>
      <c r="G29" s="28" t="str">
        <f>'Valoracion '!N59</f>
        <v>POSIBLE</v>
      </c>
      <c r="H29" s="28"/>
      <c r="I29" s="28"/>
      <c r="J29" s="28"/>
      <c r="K29" s="28"/>
      <c r="L29" s="28"/>
      <c r="M29" s="28"/>
      <c r="N29" s="28" t="str">
        <f>CONCATENATE(G29,F29)</f>
        <v>POSIBLEMODERADO</v>
      </c>
      <c r="O29" s="25" t="str">
        <f>'Valoracion '!P59</f>
        <v>ZONA DE RIESGO ALTA</v>
      </c>
    </row>
    <row r="30" spans="3:15" ht="76.5" customHeight="1" x14ac:dyDescent="0.15">
      <c r="C30" s="25" t="str">
        <f>'Admón. Riesgos'!C34</f>
        <v>R24</v>
      </c>
      <c r="D30" s="173" t="str">
        <f>'Valoracion '!B60</f>
        <v xml:space="preserve">Usufructo para beneficio personal  con la utilización de bienes del estado y la no realización de eventos institucionales  </v>
      </c>
      <c r="E30" s="25" t="str">
        <f>'Admón. Riesgos'!O34</f>
        <v>ZONA DE RIESGO EXTREMA</v>
      </c>
      <c r="F30" s="28" t="str">
        <f>'Valoracion '!L59</f>
        <v>MODERADO</v>
      </c>
      <c r="G30" s="28" t="str">
        <f>'Valoracion '!N59</f>
        <v>POSIBLE</v>
      </c>
      <c r="H30" s="28"/>
      <c r="I30" s="28"/>
      <c r="J30" s="28"/>
      <c r="K30" s="28"/>
      <c r="L30" s="28"/>
      <c r="M30" s="28"/>
      <c r="N30" s="28" t="str">
        <f>CONCATENATE(G30,F30)</f>
        <v>POSIBLEMODERADO</v>
      </c>
      <c r="O30" s="25" t="str">
        <f>'Valoracion '!P59</f>
        <v>ZONA DE RIESGO ALTA</v>
      </c>
    </row>
    <row r="31" spans="3:15" ht="76.5" customHeight="1" x14ac:dyDescent="0.15">
      <c r="C31" s="25" t="str">
        <f>'Admón. Riesgos'!C35</f>
        <v>R25</v>
      </c>
      <c r="D31" s="173" t="str">
        <f>'Admón. Riesgos'!D35</f>
        <v>Cohecho
Concusión
Prevaricato</v>
      </c>
      <c r="E31" s="25" t="str">
        <f>'Admón. Riesgos'!O35</f>
        <v>ZONA DE RIESGO EXTREMA</v>
      </c>
      <c r="F31" s="28" t="str">
        <f>'Valoracion '!L60</f>
        <v>MODERADO</v>
      </c>
      <c r="G31" s="28" t="str">
        <f>'Valoracion '!N60</f>
        <v>POSIBLE</v>
      </c>
      <c r="H31" s="28"/>
      <c r="I31" s="28"/>
      <c r="J31" s="28"/>
      <c r="K31" s="28"/>
      <c r="L31" s="28"/>
      <c r="M31" s="28"/>
      <c r="N31" s="28" t="str">
        <f t="shared" si="0"/>
        <v>POSIBLEMODERADO</v>
      </c>
      <c r="O31" s="25" t="str">
        <f>'Valoracion '!P60</f>
        <v>ZONA DE RIESGO ALTA</v>
      </c>
    </row>
    <row r="32" spans="3:15" ht="76.5" customHeight="1" x14ac:dyDescent="0.15">
      <c r="C32" s="25" t="str">
        <f>'Admón. Riesgos'!C36</f>
        <v>R26</v>
      </c>
      <c r="D32" s="173" t="str">
        <f>'Admón. Riesgos'!D36</f>
        <v>Tráfico de influencias</v>
      </c>
      <c r="E32" s="25" t="str">
        <f>'Admón. Riesgos'!O36</f>
        <v>ZONA DE RIESGO EXTREMA</v>
      </c>
      <c r="F32" s="28" t="str">
        <f>'Valoracion '!L63</f>
        <v>MAYOR</v>
      </c>
      <c r="G32" s="28" t="str">
        <f>'Valoracion '!N63</f>
        <v>POSIBLE</v>
      </c>
      <c r="H32" s="28"/>
      <c r="I32" s="28"/>
      <c r="J32" s="28"/>
      <c r="K32" s="28"/>
      <c r="L32" s="28"/>
      <c r="M32" s="28"/>
      <c r="N32" s="28" t="str">
        <f t="shared" si="0"/>
        <v>POSIBLEMAYOR</v>
      </c>
      <c r="O32" s="25" t="str">
        <f>'Valoracion '!P63</f>
        <v>ZONA DE RIESGO MODERADA</v>
      </c>
    </row>
    <row r="33" spans="3:15" ht="76.5" hidden="1" customHeight="1" x14ac:dyDescent="0.15">
      <c r="C33" s="25">
        <f>'Admón. Riesgos'!C38</f>
        <v>0</v>
      </c>
      <c r="D33" s="173"/>
      <c r="E33" s="25">
        <f>'Admón. Riesgos'!O38</f>
        <v>0</v>
      </c>
      <c r="F33" s="28" t="str">
        <f>'Valoracion '!L65</f>
        <v>MODERADO</v>
      </c>
      <c r="G33" s="28" t="str">
        <f>'Valoracion '!N65</f>
        <v>POSIBLE</v>
      </c>
      <c r="H33" s="28"/>
      <c r="I33" s="28"/>
      <c r="J33" s="28"/>
      <c r="K33" s="28"/>
      <c r="L33" s="28"/>
      <c r="M33" s="28"/>
      <c r="N33" s="28" t="str">
        <f t="shared" si="0"/>
        <v>POSIBLEMODERADO</v>
      </c>
      <c r="O33" s="25" t="str">
        <f>'Valoracion '!P65</f>
        <v>ZONA DE RIESGO ALTA</v>
      </c>
    </row>
    <row r="34" spans="3:15" ht="76.5" hidden="1" customHeight="1" x14ac:dyDescent="0.15">
      <c r="C34" s="25">
        <f>'Admón. Riesgos'!C39</f>
        <v>0</v>
      </c>
      <c r="D34" s="173">
        <f>'Valoracion '!B67</f>
        <v>0</v>
      </c>
      <c r="E34" s="25">
        <f>'Admón. Riesgos'!O39</f>
        <v>0</v>
      </c>
      <c r="F34" s="28" t="str">
        <f>'Valoracion '!L67</f>
        <v/>
      </c>
      <c r="G34" s="28" t="str">
        <f>'Valoracion '!N67</f>
        <v/>
      </c>
      <c r="H34" s="28"/>
      <c r="I34" s="28"/>
      <c r="J34" s="28"/>
      <c r="K34" s="28"/>
      <c r="L34" s="28"/>
      <c r="M34" s="28"/>
      <c r="N34" s="28" t="str">
        <f t="shared" si="0"/>
        <v/>
      </c>
      <c r="O34" s="25">
        <f>'Valoracion '!P67</f>
        <v>0</v>
      </c>
    </row>
    <row r="35" spans="3:15" ht="76.5" hidden="1" customHeight="1" x14ac:dyDescent="0.15">
      <c r="C35" s="25">
        <f>'Admón. Riesgos'!C40</f>
        <v>0</v>
      </c>
      <c r="D35" s="173">
        <f>'Valoracion '!B69</f>
        <v>0</v>
      </c>
      <c r="E35" s="25">
        <f>'Admón. Riesgos'!O40</f>
        <v>0</v>
      </c>
      <c r="F35" s="28" t="str">
        <f>'Valoracion '!L69</f>
        <v/>
      </c>
      <c r="G35" s="28" t="str">
        <f>'Valoracion '!N69</f>
        <v/>
      </c>
      <c r="H35" s="28"/>
      <c r="I35" s="28"/>
      <c r="J35" s="28"/>
      <c r="K35" s="28"/>
      <c r="L35" s="28"/>
      <c r="M35" s="28"/>
      <c r="N35" s="28" t="str">
        <f t="shared" si="0"/>
        <v/>
      </c>
      <c r="O35" s="25">
        <f>'Valoracion '!P69</f>
        <v>0</v>
      </c>
    </row>
    <row r="36" spans="3:15" ht="76.5" hidden="1" customHeight="1" x14ac:dyDescent="0.15">
      <c r="C36" s="25">
        <f>'Admón. Riesgos'!C41</f>
        <v>0</v>
      </c>
      <c r="D36" s="173">
        <f>'Valoracion '!B71</f>
        <v>0</v>
      </c>
      <c r="E36" s="25">
        <f>'Admón. Riesgos'!O41</f>
        <v>0</v>
      </c>
      <c r="F36" s="28" t="str">
        <f>'Valoracion '!L71</f>
        <v/>
      </c>
      <c r="G36" s="28" t="str">
        <f>'Valoracion '!N71</f>
        <v/>
      </c>
      <c r="H36" s="28"/>
      <c r="I36" s="28"/>
      <c r="J36" s="28"/>
      <c r="K36" s="28"/>
      <c r="L36" s="28"/>
      <c r="M36" s="28"/>
      <c r="N36" s="28" t="str">
        <f t="shared" si="0"/>
        <v/>
      </c>
      <c r="O36" s="25">
        <f>'Valoracion '!P71</f>
        <v>0</v>
      </c>
    </row>
    <row r="37" spans="3:15" ht="76.5" hidden="1" customHeight="1" x14ac:dyDescent="0.15">
      <c r="C37" s="25">
        <f>'Admón. Riesgos'!C42</f>
        <v>0</v>
      </c>
      <c r="D37" s="173">
        <f>'Valoracion '!B73</f>
        <v>0</v>
      </c>
      <c r="E37" s="25">
        <f>'Admón. Riesgos'!O42</f>
        <v>0</v>
      </c>
      <c r="F37" s="28" t="str">
        <f>'Valoracion '!L73</f>
        <v/>
      </c>
      <c r="G37" s="28" t="str">
        <f>'Valoracion '!N73</f>
        <v/>
      </c>
      <c r="H37" s="28"/>
      <c r="I37" s="28"/>
      <c r="J37" s="28"/>
      <c r="K37" s="28"/>
      <c r="L37" s="28"/>
      <c r="M37" s="28"/>
      <c r="N37" s="28" t="str">
        <f t="shared" si="0"/>
        <v/>
      </c>
      <c r="O37" s="25">
        <f>'Valoracion '!P73</f>
        <v>0</v>
      </c>
    </row>
    <row r="38" spans="3:15" ht="76.5" customHeight="1" x14ac:dyDescent="0.15"/>
    <row r="39" spans="3:15" ht="76.5" customHeight="1" x14ac:dyDescent="0.15"/>
    <row r="40" spans="3:15" ht="76.5" customHeight="1" x14ac:dyDescent="0.15"/>
    <row r="41" spans="3:15" ht="76.5" customHeight="1" x14ac:dyDescent="0.15"/>
    <row r="42" spans="3:15" ht="76.5" customHeight="1" x14ac:dyDescent="0.15"/>
    <row r="43" spans="3:15" ht="76.5" customHeight="1" x14ac:dyDescent="0.15"/>
  </sheetData>
  <mergeCells count="4">
    <mergeCell ref="C5:C6"/>
    <mergeCell ref="D5:D6"/>
    <mergeCell ref="F5:O5"/>
    <mergeCell ref="C4:O4"/>
  </mergeCells>
  <conditionalFormatting sqref="E7:E37 O7:O37">
    <cfRule type="cellIs" dxfId="37" priority="42" stopIfTrue="1" operator="equal">
      <formula>"ZONA DE RIESGO IMPORTANTE"</formula>
    </cfRule>
    <cfRule type="cellIs" dxfId="36" priority="43" stopIfTrue="1" operator="equal">
      <formula>"ZONA DE RIESGO MODERADO"</formula>
    </cfRule>
    <cfRule type="cellIs" dxfId="35" priority="44" stopIfTrue="1" operator="equal">
      <formula>"ZONA DE RIESGO ACEPTABLE"</formula>
    </cfRule>
  </conditionalFormatting>
  <conditionalFormatting sqref="G7:M37">
    <cfRule type="cellIs" dxfId="34" priority="39" stopIfTrue="1" operator="equal">
      <formula>"FUERTE"</formula>
    </cfRule>
    <cfRule type="cellIs" dxfId="33" priority="40" stopIfTrue="1" operator="equal">
      <formula>"MODERADO"</formula>
    </cfRule>
    <cfRule type="cellIs" dxfId="32" priority="41" stopIfTrue="1" operator="equal">
      <formula>"LEVE"</formula>
    </cfRule>
  </conditionalFormatting>
  <conditionalFormatting sqref="F7:F37">
    <cfRule type="cellIs" dxfId="31" priority="36" stopIfTrue="1" operator="equal">
      <formula>"ALTA"</formula>
    </cfRule>
    <cfRule type="cellIs" dxfId="30" priority="37" stopIfTrue="1" operator="equal">
      <formula>"MEDIA"</formula>
    </cfRule>
    <cfRule type="cellIs" dxfId="29" priority="38" stopIfTrue="1" operator="equal">
      <formula>"BAJA"</formula>
    </cfRule>
  </conditionalFormatting>
  <conditionalFormatting sqref="E7:E37">
    <cfRule type="cellIs" dxfId="28" priority="35" stopIfTrue="1" operator="equal">
      <formula>"ZONA DE RIESGO INACEPTABLE"</formula>
    </cfRule>
  </conditionalFormatting>
  <conditionalFormatting sqref="O7:O37">
    <cfRule type="cellIs" dxfId="27" priority="34" stopIfTrue="1" operator="equal">
      <formula>"ZONA DE RIESGO INACEPTABLE"</formula>
    </cfRule>
  </conditionalFormatting>
  <conditionalFormatting sqref="E7:E37">
    <cfRule type="cellIs" dxfId="26" priority="30" stopIfTrue="1" operator="equal">
      <formula>"ZONA DE RIESGO INACEPTABLE"</formula>
    </cfRule>
    <cfRule type="cellIs" dxfId="25" priority="31" stopIfTrue="1" operator="equal">
      <formula>"ZONA DE RIESGO IMPORTANTE"</formula>
    </cfRule>
    <cfRule type="cellIs" dxfId="24" priority="32" stopIfTrue="1" operator="equal">
      <formula>"ZONA DE RIESGO MODERADO"</formula>
    </cfRule>
    <cfRule type="cellIs" dxfId="23" priority="33" stopIfTrue="1" operator="equal">
      <formula>"ZONA DE RIESGO ACEPTABLE"</formula>
    </cfRule>
  </conditionalFormatting>
  <conditionalFormatting sqref="E7:E37">
    <cfRule type="cellIs" dxfId="22" priority="26" stopIfTrue="1" operator="equal">
      <formula>"ZONA DE RIESGO BAJA"</formula>
    </cfRule>
    <cfRule type="cellIs" dxfId="21" priority="27" stopIfTrue="1" operator="equal">
      <formula>"ZONA DE RIESGO MODERADA"</formula>
    </cfRule>
    <cfRule type="cellIs" dxfId="20" priority="28" stopIfTrue="1" operator="equal">
      <formula>"ZONA DE RIESGO ALTA"</formula>
    </cfRule>
    <cfRule type="cellIs" dxfId="19" priority="29" stopIfTrue="1" operator="equal">
      <formula>"ZONA DE RIESGO EXTREMA"</formula>
    </cfRule>
  </conditionalFormatting>
  <conditionalFormatting sqref="O7:O37">
    <cfRule type="cellIs" dxfId="18" priority="25" stopIfTrue="1" operator="equal">
      <formula>"ZONA DE RIESGO INACEPTABLE"</formula>
    </cfRule>
  </conditionalFormatting>
  <conditionalFormatting sqref="O7:O37">
    <cfRule type="cellIs" dxfId="17" priority="21" stopIfTrue="1" operator="equal">
      <formula>"ZONA DE RIESGO INACEPTABLE"</formula>
    </cfRule>
    <cfRule type="cellIs" dxfId="16" priority="22" stopIfTrue="1" operator="equal">
      <formula>"ZONA DE RIESGO IMPORTANTE"</formula>
    </cfRule>
    <cfRule type="cellIs" dxfId="15" priority="23" stopIfTrue="1" operator="equal">
      <formula>"ZONA DE RIESGO MODERADO"</formula>
    </cfRule>
    <cfRule type="cellIs" dxfId="14" priority="24" stopIfTrue="1" operator="equal">
      <formula>"ZONA DE RIESGO ACEPTABLE"</formula>
    </cfRule>
  </conditionalFormatting>
  <conditionalFormatting sqref="O7:O37">
    <cfRule type="cellIs" dxfId="13" priority="17" stopIfTrue="1" operator="equal">
      <formula>"ZONA DE RIESGO BAJA"</formula>
    </cfRule>
    <cfRule type="cellIs" dxfId="12" priority="18" stopIfTrue="1" operator="equal">
      <formula>"ZONA DE RIESGO MODERADA"</formula>
    </cfRule>
    <cfRule type="cellIs" dxfId="11" priority="19" stopIfTrue="1" operator="equal">
      <formula>"ZONA DE RIESGO ALTA"</formula>
    </cfRule>
    <cfRule type="cellIs" dxfId="10" priority="20" stopIfTrue="1" operator="equal">
      <formula>"ZONA DE RIESGO EXTREMA"</formula>
    </cfRule>
  </conditionalFormatting>
  <conditionalFormatting sqref="F7:F37">
    <cfRule type="cellIs" dxfId="9" priority="9" stopIfTrue="1" operator="equal">
      <formula>"IMPROBABLE"</formula>
    </cfRule>
    <cfRule type="cellIs" dxfId="8" priority="10" stopIfTrue="1" operator="equal">
      <formula>"RARO"</formula>
    </cfRule>
    <cfRule type="cellIs" dxfId="7" priority="11" stopIfTrue="1" operator="equal">
      <formula>"CASI CERTEZA"</formula>
    </cfRule>
    <cfRule type="cellIs" dxfId="6" priority="12" stopIfTrue="1" operator="equal">
      <formula>"POSIBLE"</formula>
    </cfRule>
    <cfRule type="cellIs" dxfId="5" priority="13" stopIfTrue="1" operator="equal">
      <formula>"PROBABLE"</formula>
    </cfRule>
  </conditionalFormatting>
  <conditionalFormatting sqref="G7:G37">
    <cfRule type="cellIs" dxfId="4" priority="1" stopIfTrue="1" operator="equal">
      <formula>"MENOR"</formula>
    </cfRule>
    <cfRule type="cellIs" dxfId="3" priority="2" stopIfTrue="1" operator="equal">
      <formula>"INSIGNIFICANTE"</formula>
    </cfRule>
    <cfRule type="cellIs" dxfId="2" priority="3" stopIfTrue="1" operator="equal">
      <formula>"MENOR"</formula>
    </cfRule>
    <cfRule type="cellIs" dxfId="1" priority="4" stopIfTrue="1" operator="equal">
      <formula>"CATASTROFICO"</formula>
    </cfRule>
    <cfRule type="cellIs" dxfId="0" priority="5" stopIfTrue="1" operator="equal">
      <formula>"MAYOR"</formula>
    </cfRule>
  </conditionalFormatting>
  <printOptions horizontalCentered="1"/>
  <pageMargins left="0.70866141732283472" right="0.70866141732283472" top="0.55118110236220474" bottom="0.43307086614173229" header="0.31496062992125984" footer="0.31496062992125984"/>
  <pageSetup paperSize="9" scale="2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1"/>
  <sheetViews>
    <sheetView zoomScale="130" zoomScaleNormal="130" workbookViewId="0">
      <selection activeCell="C14" sqref="C14"/>
    </sheetView>
  </sheetViews>
  <sheetFormatPr baseColWidth="10" defaultColWidth="11.5" defaultRowHeight="11" x14ac:dyDescent="0.15"/>
  <cols>
    <col min="1" max="1" width="26.1640625" style="70" customWidth="1"/>
    <col min="2" max="2" width="34.5" style="69" customWidth="1"/>
    <col min="3" max="3" width="16.83203125" style="70" customWidth="1"/>
    <col min="4" max="4" width="17.33203125" style="70" customWidth="1"/>
    <col min="5" max="5" width="23" style="70" customWidth="1"/>
    <col min="6" max="6" width="26.83203125" style="71" customWidth="1"/>
    <col min="7" max="7" width="21.5" style="71" customWidth="1"/>
    <col min="8" max="8" width="19.83203125" style="71" customWidth="1"/>
    <col min="9" max="9" width="17.5" style="70" customWidth="1"/>
    <col min="10" max="10" width="17.6640625" style="70" customWidth="1"/>
    <col min="11" max="11" width="15.6640625" style="70" customWidth="1"/>
    <col min="12" max="12" width="14.83203125" style="70" customWidth="1"/>
    <col min="13" max="16384" width="11.5" style="70"/>
  </cols>
  <sheetData>
    <row r="1" spans="1:12" s="62" customFormat="1" ht="14.25" customHeight="1" x14ac:dyDescent="0.15">
      <c r="A1" s="527" t="s">
        <v>27</v>
      </c>
      <c r="B1" s="528"/>
      <c r="C1" s="528"/>
      <c r="D1" s="528"/>
      <c r="E1" s="528"/>
      <c r="F1" s="528"/>
      <c r="G1" s="528"/>
      <c r="H1" s="528"/>
      <c r="I1" s="528"/>
      <c r="J1" s="528"/>
      <c r="K1" s="528"/>
      <c r="L1" s="529"/>
    </row>
    <row r="2" spans="1:12" s="63" customFormat="1" x14ac:dyDescent="0.15">
      <c r="A2" s="530"/>
      <c r="B2" s="531"/>
      <c r="C2" s="531"/>
      <c r="D2" s="531"/>
      <c r="E2" s="531"/>
      <c r="F2" s="531"/>
      <c r="G2" s="531"/>
      <c r="H2" s="531"/>
      <c r="I2" s="531"/>
      <c r="J2" s="531"/>
      <c r="K2" s="531"/>
      <c r="L2" s="532"/>
    </row>
    <row r="3" spans="1:12" s="63" customFormat="1" ht="12" thickBot="1" x14ac:dyDescent="0.2">
      <c r="A3" s="533"/>
      <c r="B3" s="534"/>
      <c r="C3" s="534"/>
      <c r="D3" s="534"/>
      <c r="E3" s="534"/>
      <c r="F3" s="534"/>
      <c r="G3" s="534"/>
      <c r="H3" s="534"/>
      <c r="I3" s="534"/>
      <c r="J3" s="534"/>
      <c r="K3" s="534"/>
      <c r="L3" s="535"/>
    </row>
    <row r="4" spans="1:12" s="63" customFormat="1" x14ac:dyDescent="0.15">
      <c r="A4" s="536"/>
      <c r="B4" s="537"/>
      <c r="C4" s="537"/>
      <c r="D4" s="537"/>
      <c r="E4" s="537"/>
      <c r="F4" s="537"/>
      <c r="G4" s="537"/>
      <c r="H4" s="537"/>
      <c r="I4" s="537"/>
      <c r="J4" s="537"/>
      <c r="K4" s="537"/>
      <c r="L4" s="538"/>
    </row>
    <row r="5" spans="1:12" s="68" customFormat="1" ht="13" thickBot="1" x14ac:dyDescent="0.2">
      <c r="A5" s="64" t="s">
        <v>28</v>
      </c>
      <c r="B5" s="65" t="s">
        <v>21</v>
      </c>
      <c r="C5" s="66" t="s">
        <v>29</v>
      </c>
      <c r="D5" s="66" t="s">
        <v>30</v>
      </c>
      <c r="E5" s="66" t="s">
        <v>31</v>
      </c>
      <c r="F5" s="66" t="s">
        <v>32</v>
      </c>
      <c r="G5" s="66" t="s">
        <v>33</v>
      </c>
      <c r="H5" s="66" t="s">
        <v>34</v>
      </c>
      <c r="I5" s="66" t="s">
        <v>35</v>
      </c>
      <c r="J5" s="66" t="s">
        <v>36</v>
      </c>
      <c r="K5" s="66" t="s">
        <v>37</v>
      </c>
      <c r="L5" s="67" t="s">
        <v>38</v>
      </c>
    </row>
    <row r="6" spans="1:12" s="69" customFormat="1" ht="15" customHeight="1" x14ac:dyDescent="0.15">
      <c r="A6" s="44"/>
      <c r="B6" s="45"/>
      <c r="C6" s="46"/>
      <c r="D6" s="46"/>
      <c r="E6" s="45"/>
      <c r="F6" s="47"/>
      <c r="G6" s="47"/>
      <c r="H6" s="47"/>
      <c r="I6" s="47"/>
      <c r="J6" s="47"/>
      <c r="K6" s="47"/>
      <c r="L6" s="48"/>
    </row>
    <row r="7" spans="1:12" s="69" customFormat="1" ht="15" customHeight="1" x14ac:dyDescent="0.15">
      <c r="A7" s="49"/>
      <c r="B7" s="16"/>
      <c r="C7" s="13"/>
      <c r="D7" s="13"/>
      <c r="E7" s="16"/>
      <c r="F7" s="12"/>
      <c r="G7" s="12"/>
      <c r="H7" s="12"/>
      <c r="I7" s="12"/>
      <c r="J7" s="12"/>
      <c r="K7" s="12"/>
      <c r="L7" s="50"/>
    </row>
    <row r="8" spans="1:12" s="69" customFormat="1" ht="15" customHeight="1" x14ac:dyDescent="0.15">
      <c r="A8" s="49"/>
      <c r="B8" s="16"/>
      <c r="C8" s="13"/>
      <c r="D8" s="13"/>
      <c r="E8" s="16"/>
      <c r="F8" s="12"/>
      <c r="G8" s="12"/>
      <c r="H8" s="12"/>
      <c r="I8" s="12"/>
      <c r="J8" s="12"/>
      <c r="K8" s="12"/>
      <c r="L8" s="50"/>
    </row>
    <row r="9" spans="1:12" s="69" customFormat="1" ht="15" customHeight="1" x14ac:dyDescent="0.15">
      <c r="A9" s="49"/>
      <c r="B9" s="16"/>
      <c r="C9" s="13"/>
      <c r="D9" s="13"/>
      <c r="E9" s="16"/>
      <c r="F9" s="15"/>
      <c r="G9" s="15"/>
      <c r="H9" s="15"/>
      <c r="I9" s="17"/>
      <c r="J9" s="12"/>
      <c r="K9" s="12"/>
      <c r="L9" s="50"/>
    </row>
    <row r="10" spans="1:12" s="69" customFormat="1" ht="15" customHeight="1" x14ac:dyDescent="0.15">
      <c r="A10" s="49"/>
      <c r="B10" s="16"/>
      <c r="C10" s="13"/>
      <c r="D10" s="13"/>
      <c r="E10" s="16"/>
      <c r="F10" s="15"/>
      <c r="G10" s="15"/>
      <c r="H10" s="15"/>
      <c r="I10" s="17"/>
      <c r="J10" s="12"/>
      <c r="K10" s="12"/>
      <c r="L10" s="50"/>
    </row>
    <row r="11" spans="1:12" s="69" customFormat="1" ht="15" customHeight="1" x14ac:dyDescent="0.15">
      <c r="A11" s="51"/>
      <c r="B11" s="13"/>
      <c r="C11" s="13"/>
      <c r="D11" s="13"/>
      <c r="E11" s="13"/>
      <c r="F11" s="15"/>
      <c r="G11" s="15"/>
      <c r="H11" s="15"/>
      <c r="I11" s="14"/>
      <c r="J11" s="15"/>
      <c r="K11" s="15"/>
      <c r="L11" s="53"/>
    </row>
    <row r="12" spans="1:12" s="69" customFormat="1" ht="15" customHeight="1" x14ac:dyDescent="0.15">
      <c r="A12" s="51"/>
      <c r="B12" s="13"/>
      <c r="C12" s="13"/>
      <c r="D12" s="13"/>
      <c r="E12" s="13"/>
      <c r="F12" s="15"/>
      <c r="G12" s="15"/>
      <c r="H12" s="15"/>
      <c r="I12" s="14"/>
      <c r="J12" s="15"/>
      <c r="K12" s="15"/>
      <c r="L12" s="53"/>
    </row>
    <row r="13" spans="1:12" s="69" customFormat="1" ht="15" customHeight="1" x14ac:dyDescent="0.15">
      <c r="A13" s="51"/>
      <c r="B13" s="13"/>
      <c r="C13" s="13"/>
      <c r="D13" s="13"/>
      <c r="E13" s="13"/>
      <c r="F13" s="15"/>
      <c r="G13" s="15"/>
      <c r="H13" s="15"/>
      <c r="I13" s="14"/>
      <c r="J13" s="15"/>
      <c r="K13" s="15"/>
      <c r="L13" s="53"/>
    </row>
    <row r="14" spans="1:12" s="69" customFormat="1" ht="15" customHeight="1" x14ac:dyDescent="0.15">
      <c r="A14" s="51"/>
      <c r="B14" s="13"/>
      <c r="C14" s="13"/>
      <c r="D14" s="13"/>
      <c r="E14" s="13"/>
      <c r="F14" s="15"/>
      <c r="G14" s="15"/>
      <c r="H14" s="15"/>
      <c r="I14" s="14"/>
      <c r="J14" s="15"/>
      <c r="K14" s="15"/>
      <c r="L14" s="53"/>
    </row>
    <row r="15" spans="1:12" s="69" customFormat="1" ht="15" customHeight="1" x14ac:dyDescent="0.15">
      <c r="A15" s="51"/>
      <c r="B15" s="13"/>
      <c r="C15" s="13"/>
      <c r="D15" s="13"/>
      <c r="E15" s="13"/>
      <c r="F15" s="15"/>
      <c r="G15" s="15"/>
      <c r="H15" s="15"/>
      <c r="I15" s="14"/>
      <c r="J15" s="15"/>
      <c r="K15" s="15"/>
      <c r="L15" s="53"/>
    </row>
    <row r="16" spans="1:12" s="69" customFormat="1" ht="15" customHeight="1" x14ac:dyDescent="0.15">
      <c r="A16" s="51"/>
      <c r="B16" s="13"/>
      <c r="C16" s="13"/>
      <c r="D16" s="13"/>
      <c r="E16" s="13"/>
      <c r="F16" s="15"/>
      <c r="G16" s="15"/>
      <c r="H16" s="15"/>
      <c r="I16" s="14"/>
      <c r="J16" s="15"/>
      <c r="K16" s="15"/>
      <c r="L16" s="53"/>
    </row>
    <row r="17" spans="1:12" s="69" customFormat="1" ht="15" customHeight="1" x14ac:dyDescent="0.15">
      <c r="A17" s="51"/>
      <c r="B17" s="13"/>
      <c r="C17" s="13"/>
      <c r="D17" s="13"/>
      <c r="E17" s="13"/>
      <c r="F17" s="12"/>
      <c r="G17" s="13"/>
      <c r="H17" s="15"/>
      <c r="I17" s="14"/>
      <c r="J17" s="17"/>
      <c r="K17" s="17"/>
      <c r="L17" s="52"/>
    </row>
    <row r="18" spans="1:12" s="69" customFormat="1" ht="15" customHeight="1" x14ac:dyDescent="0.15">
      <c r="A18" s="51"/>
      <c r="B18" s="13"/>
      <c r="C18" s="13"/>
      <c r="D18" s="13"/>
      <c r="E18" s="13"/>
      <c r="F18" s="12"/>
      <c r="G18" s="13"/>
      <c r="H18" s="15"/>
      <c r="I18" s="14"/>
      <c r="J18" s="17"/>
      <c r="K18" s="17"/>
      <c r="L18" s="52"/>
    </row>
    <row r="19" spans="1:12" s="69" customFormat="1" ht="15" customHeight="1" x14ac:dyDescent="0.15">
      <c r="A19" s="51"/>
      <c r="B19" s="13"/>
      <c r="C19" s="13"/>
      <c r="D19" s="13"/>
      <c r="E19" s="13"/>
      <c r="F19" s="12"/>
      <c r="G19" s="13"/>
      <c r="H19" s="15"/>
      <c r="I19" s="14"/>
      <c r="J19" s="17"/>
      <c r="K19" s="17"/>
      <c r="L19" s="52"/>
    </row>
    <row r="20" spans="1:12" s="69" customFormat="1" ht="15" customHeight="1" x14ac:dyDescent="0.15">
      <c r="A20" s="51"/>
      <c r="B20" s="13"/>
      <c r="C20" s="13"/>
      <c r="D20" s="13"/>
      <c r="E20" s="13"/>
      <c r="F20" s="12"/>
      <c r="G20" s="13"/>
      <c r="H20" s="15"/>
      <c r="I20" s="14"/>
      <c r="J20" s="43"/>
      <c r="K20" s="43"/>
      <c r="L20" s="54"/>
    </row>
    <row r="21" spans="1:12" s="69" customFormat="1" ht="15" customHeight="1" thickBot="1" x14ac:dyDescent="0.2">
      <c r="A21" s="55"/>
      <c r="B21" s="56"/>
      <c r="C21" s="56"/>
      <c r="D21" s="56"/>
      <c r="E21" s="56"/>
      <c r="F21" s="57"/>
      <c r="G21" s="56"/>
      <c r="H21" s="58"/>
      <c r="I21" s="59"/>
      <c r="J21" s="60"/>
      <c r="K21" s="60"/>
      <c r="L21" s="61"/>
    </row>
    <row r="22" spans="1:12" s="69" customFormat="1" ht="15" customHeight="1" x14ac:dyDescent="0.15">
      <c r="F22" s="18"/>
      <c r="G22" s="18"/>
      <c r="H22" s="18"/>
    </row>
    <row r="23" spans="1:12" s="69" customFormat="1" ht="15" customHeight="1" x14ac:dyDescent="0.15">
      <c r="F23" s="18"/>
      <c r="G23" s="18"/>
      <c r="H23" s="18"/>
    </row>
    <row r="24" spans="1:12" s="69" customFormat="1" ht="15" customHeight="1" x14ac:dyDescent="0.15">
      <c r="F24" s="18"/>
      <c r="G24" s="18"/>
      <c r="H24" s="18"/>
    </row>
    <row r="25" spans="1:12" s="69" customFormat="1" ht="15" customHeight="1" x14ac:dyDescent="0.15">
      <c r="F25" s="18"/>
      <c r="G25" s="18"/>
      <c r="H25" s="18"/>
    </row>
    <row r="26" spans="1:12" s="69" customFormat="1" ht="15" customHeight="1" x14ac:dyDescent="0.15">
      <c r="F26" s="18"/>
      <c r="G26" s="18"/>
      <c r="H26" s="18"/>
    </row>
    <row r="27" spans="1:12" s="69" customFormat="1" ht="15" customHeight="1" x14ac:dyDescent="0.15">
      <c r="F27" s="18"/>
      <c r="G27" s="18"/>
      <c r="H27" s="18"/>
    </row>
    <row r="28" spans="1:12" s="69" customFormat="1" ht="15" customHeight="1" x14ac:dyDescent="0.15">
      <c r="F28" s="18"/>
      <c r="G28" s="18"/>
      <c r="H28" s="18"/>
    </row>
    <row r="29" spans="1:12" s="69" customFormat="1" ht="15" customHeight="1" x14ac:dyDescent="0.15">
      <c r="F29" s="18"/>
      <c r="G29" s="18"/>
      <c r="H29" s="18"/>
    </row>
    <row r="30" spans="1:12" s="69" customFormat="1" ht="15" customHeight="1" x14ac:dyDescent="0.15">
      <c r="F30" s="18"/>
      <c r="G30" s="18"/>
      <c r="H30" s="18"/>
    </row>
    <row r="31" spans="1:12" s="69" customFormat="1" ht="15" customHeight="1" x14ac:dyDescent="0.15">
      <c r="F31" s="18"/>
      <c r="G31" s="18"/>
      <c r="H31" s="18"/>
    </row>
    <row r="32" spans="1:12" s="69" customFormat="1" ht="15" customHeight="1" x14ac:dyDescent="0.15">
      <c r="F32" s="18"/>
      <c r="G32" s="18"/>
      <c r="H32" s="18"/>
    </row>
    <row r="33" spans="6:8" s="69" customFormat="1" ht="15" customHeight="1" x14ac:dyDescent="0.15">
      <c r="F33" s="18"/>
      <c r="G33" s="18"/>
      <c r="H33" s="18"/>
    </row>
    <row r="34" spans="6:8" s="69" customFormat="1" ht="15" customHeight="1" x14ac:dyDescent="0.15">
      <c r="F34" s="18"/>
      <c r="G34" s="18"/>
      <c r="H34" s="18"/>
    </row>
    <row r="35" spans="6:8" s="69" customFormat="1" ht="15" customHeight="1" x14ac:dyDescent="0.15">
      <c r="F35" s="18"/>
      <c r="G35" s="18"/>
      <c r="H35" s="18"/>
    </row>
    <row r="36" spans="6:8" s="69" customFormat="1" ht="15" customHeight="1" x14ac:dyDescent="0.15">
      <c r="F36" s="18"/>
      <c r="G36" s="18"/>
      <c r="H36" s="18"/>
    </row>
    <row r="37" spans="6:8" s="69" customFormat="1" ht="15" customHeight="1" x14ac:dyDescent="0.15">
      <c r="F37" s="18"/>
      <c r="G37" s="18"/>
      <c r="H37" s="18"/>
    </row>
    <row r="38" spans="6:8" s="69" customFormat="1" ht="15" customHeight="1" x14ac:dyDescent="0.15">
      <c r="F38" s="18"/>
      <c r="G38" s="18"/>
      <c r="H38" s="18"/>
    </row>
    <row r="39" spans="6:8" s="69" customFormat="1" ht="15" customHeight="1" x14ac:dyDescent="0.15">
      <c r="F39" s="18"/>
      <c r="G39" s="18"/>
      <c r="H39" s="18"/>
    </row>
    <row r="40" spans="6:8" s="69" customFormat="1" ht="15" customHeight="1" x14ac:dyDescent="0.15">
      <c r="F40" s="18"/>
      <c r="G40" s="18"/>
      <c r="H40" s="18"/>
    </row>
    <row r="41" spans="6:8" s="69" customFormat="1" ht="15" customHeight="1" x14ac:dyDescent="0.15">
      <c r="F41" s="18"/>
      <c r="G41" s="18"/>
      <c r="H41" s="18"/>
    </row>
    <row r="42" spans="6:8" s="69" customFormat="1" ht="15" customHeight="1" x14ac:dyDescent="0.15">
      <c r="F42" s="18"/>
      <c r="G42" s="18"/>
      <c r="H42" s="18"/>
    </row>
    <row r="43" spans="6:8" s="69" customFormat="1" ht="15" customHeight="1" x14ac:dyDescent="0.15">
      <c r="F43" s="18"/>
      <c r="G43" s="18"/>
      <c r="H43" s="18"/>
    </row>
    <row r="44" spans="6:8" s="69" customFormat="1" ht="15" customHeight="1" x14ac:dyDescent="0.15">
      <c r="F44" s="18"/>
      <c r="G44" s="18"/>
      <c r="H44" s="18"/>
    </row>
    <row r="45" spans="6:8" s="69" customFormat="1" ht="15" customHeight="1" x14ac:dyDescent="0.15">
      <c r="F45" s="18"/>
      <c r="G45" s="18"/>
      <c r="H45" s="18"/>
    </row>
    <row r="46" spans="6:8" s="69" customFormat="1" ht="15" customHeight="1" x14ac:dyDescent="0.15">
      <c r="F46" s="18"/>
      <c r="G46" s="18"/>
      <c r="H46" s="18"/>
    </row>
    <row r="47" spans="6:8" s="69" customFormat="1" ht="15" customHeight="1" x14ac:dyDescent="0.15">
      <c r="F47" s="18"/>
      <c r="G47" s="18"/>
      <c r="H47" s="18"/>
    </row>
    <row r="48" spans="6:8" s="69" customFormat="1" ht="15" customHeight="1" x14ac:dyDescent="0.15">
      <c r="F48" s="18"/>
      <c r="G48" s="18"/>
      <c r="H48" s="18"/>
    </row>
    <row r="49" spans="6:8" s="69" customFormat="1" ht="15" customHeight="1" x14ac:dyDescent="0.15">
      <c r="F49" s="18"/>
      <c r="G49" s="18"/>
      <c r="H49" s="18"/>
    </row>
    <row r="50" spans="6:8" s="69" customFormat="1" ht="15" customHeight="1" x14ac:dyDescent="0.15">
      <c r="F50" s="18"/>
      <c r="G50" s="18"/>
      <c r="H50" s="18"/>
    </row>
    <row r="51" spans="6:8" s="69" customFormat="1" ht="15" customHeight="1" x14ac:dyDescent="0.15">
      <c r="F51" s="18"/>
      <c r="G51" s="18"/>
      <c r="H51" s="18"/>
    </row>
    <row r="52" spans="6:8" s="69" customFormat="1" ht="15" customHeight="1" x14ac:dyDescent="0.15">
      <c r="F52" s="18"/>
      <c r="G52" s="18"/>
      <c r="H52" s="18"/>
    </row>
    <row r="53" spans="6:8" s="69" customFormat="1" ht="15" customHeight="1" x14ac:dyDescent="0.15">
      <c r="F53" s="18"/>
      <c r="G53" s="18"/>
      <c r="H53" s="18"/>
    </row>
    <row r="54" spans="6:8" s="69" customFormat="1" ht="15" customHeight="1" x14ac:dyDescent="0.15">
      <c r="F54" s="18"/>
      <c r="G54" s="18"/>
      <c r="H54" s="18"/>
    </row>
    <row r="55" spans="6:8" s="69" customFormat="1" ht="15" customHeight="1" x14ac:dyDescent="0.15">
      <c r="F55" s="18"/>
      <c r="G55" s="18"/>
      <c r="H55" s="18"/>
    </row>
    <row r="56" spans="6:8" s="69" customFormat="1" ht="15" customHeight="1" x14ac:dyDescent="0.15">
      <c r="F56" s="18"/>
      <c r="G56" s="18"/>
      <c r="H56" s="18"/>
    </row>
    <row r="57" spans="6:8" s="69" customFormat="1" ht="15" customHeight="1" x14ac:dyDescent="0.15">
      <c r="F57" s="18"/>
      <c r="G57" s="18"/>
      <c r="H57" s="18"/>
    </row>
    <row r="58" spans="6:8" s="69" customFormat="1" ht="15" customHeight="1" x14ac:dyDescent="0.15">
      <c r="F58" s="18"/>
      <c r="G58" s="18"/>
      <c r="H58" s="18"/>
    </row>
    <row r="59" spans="6:8" s="69" customFormat="1" ht="15" customHeight="1" x14ac:dyDescent="0.15">
      <c r="F59" s="18"/>
      <c r="G59" s="18"/>
      <c r="H59" s="18"/>
    </row>
    <row r="60" spans="6:8" s="69" customFormat="1" ht="15" customHeight="1" x14ac:dyDescent="0.15">
      <c r="F60" s="18"/>
      <c r="G60" s="18"/>
      <c r="H60" s="18"/>
    </row>
    <row r="61" spans="6:8" s="69" customFormat="1" ht="15" customHeight="1" x14ac:dyDescent="0.15">
      <c r="F61" s="18"/>
      <c r="G61" s="18"/>
      <c r="H61" s="18"/>
    </row>
    <row r="62" spans="6:8" s="69" customFormat="1" ht="15" customHeight="1" x14ac:dyDescent="0.15">
      <c r="F62" s="18"/>
      <c r="G62" s="18"/>
      <c r="H62" s="18"/>
    </row>
    <row r="63" spans="6:8" s="69" customFormat="1" ht="15" customHeight="1" x14ac:dyDescent="0.15">
      <c r="F63" s="18"/>
      <c r="G63" s="18"/>
      <c r="H63" s="18"/>
    </row>
    <row r="64" spans="6:8" s="69" customFormat="1" ht="15" customHeight="1" x14ac:dyDescent="0.15">
      <c r="F64" s="18"/>
      <c r="G64" s="18"/>
      <c r="H64" s="18"/>
    </row>
    <row r="65" spans="6:8" s="69" customFormat="1" ht="15" customHeight="1" x14ac:dyDescent="0.15">
      <c r="F65" s="18"/>
      <c r="G65" s="18"/>
      <c r="H65" s="18"/>
    </row>
    <row r="66" spans="6:8" s="69" customFormat="1" ht="15" customHeight="1" x14ac:dyDescent="0.15">
      <c r="F66" s="18"/>
      <c r="G66" s="18"/>
      <c r="H66" s="18"/>
    </row>
    <row r="67" spans="6:8" s="69" customFormat="1" ht="15" customHeight="1" x14ac:dyDescent="0.15">
      <c r="F67" s="18"/>
      <c r="G67" s="18"/>
      <c r="H67" s="18"/>
    </row>
    <row r="68" spans="6:8" s="69" customFormat="1" ht="15" customHeight="1" x14ac:dyDescent="0.15">
      <c r="F68" s="18"/>
      <c r="G68" s="18"/>
      <c r="H68" s="18"/>
    </row>
    <row r="69" spans="6:8" s="69" customFormat="1" ht="15" customHeight="1" x14ac:dyDescent="0.15">
      <c r="F69" s="18"/>
      <c r="G69" s="18"/>
      <c r="H69" s="18"/>
    </row>
    <row r="70" spans="6:8" s="69" customFormat="1" ht="15" customHeight="1" x14ac:dyDescent="0.15">
      <c r="F70" s="18"/>
      <c r="G70" s="18"/>
      <c r="H70" s="18"/>
    </row>
    <row r="71" spans="6:8" s="69" customFormat="1" ht="15" customHeight="1" x14ac:dyDescent="0.15">
      <c r="F71" s="18"/>
      <c r="G71" s="18"/>
      <c r="H71" s="18"/>
    </row>
    <row r="72" spans="6:8" s="69" customFormat="1" ht="15" customHeight="1" x14ac:dyDescent="0.15">
      <c r="F72" s="18"/>
      <c r="G72" s="18"/>
      <c r="H72" s="18"/>
    </row>
    <row r="73" spans="6:8" s="69" customFormat="1" ht="15" customHeight="1" x14ac:dyDescent="0.15">
      <c r="F73" s="18"/>
      <c r="G73" s="18"/>
      <c r="H73" s="18"/>
    </row>
    <row r="74" spans="6:8" s="69" customFormat="1" ht="15" customHeight="1" x14ac:dyDescent="0.15">
      <c r="F74" s="18"/>
      <c r="G74" s="18"/>
      <c r="H74" s="18"/>
    </row>
    <row r="75" spans="6:8" s="69" customFormat="1" ht="15" customHeight="1" x14ac:dyDescent="0.15">
      <c r="F75" s="18"/>
      <c r="G75" s="18"/>
      <c r="H75" s="18"/>
    </row>
    <row r="76" spans="6:8" s="69" customFormat="1" ht="15" customHeight="1" x14ac:dyDescent="0.15">
      <c r="F76" s="18"/>
      <c r="G76" s="18"/>
      <c r="H76" s="18"/>
    </row>
    <row r="77" spans="6:8" s="69" customFormat="1" ht="15" customHeight="1" x14ac:dyDescent="0.15">
      <c r="F77" s="18"/>
      <c r="G77" s="18"/>
      <c r="H77" s="18"/>
    </row>
    <row r="78" spans="6:8" s="69" customFormat="1" ht="15" customHeight="1" x14ac:dyDescent="0.15">
      <c r="F78" s="18"/>
      <c r="G78" s="18"/>
      <c r="H78" s="18"/>
    </row>
    <row r="79" spans="6:8" s="69" customFormat="1" ht="15" customHeight="1" x14ac:dyDescent="0.15">
      <c r="F79" s="18"/>
      <c r="G79" s="18"/>
      <c r="H79" s="18"/>
    </row>
    <row r="80" spans="6:8" s="69" customFormat="1" ht="15" customHeight="1" x14ac:dyDescent="0.15">
      <c r="F80" s="18"/>
      <c r="G80" s="18"/>
      <c r="H80" s="18"/>
    </row>
    <row r="81" spans="6:8" s="69" customFormat="1" ht="15" customHeight="1" x14ac:dyDescent="0.15">
      <c r="F81" s="18"/>
      <c r="G81" s="18"/>
      <c r="H81" s="18"/>
    </row>
    <row r="82" spans="6:8" s="69" customFormat="1" ht="15" customHeight="1" x14ac:dyDescent="0.15">
      <c r="F82" s="18"/>
      <c r="G82" s="18"/>
      <c r="H82" s="18"/>
    </row>
    <row r="83" spans="6:8" s="69" customFormat="1" ht="15" customHeight="1" x14ac:dyDescent="0.15">
      <c r="F83" s="18"/>
      <c r="G83" s="18"/>
      <c r="H83" s="18"/>
    </row>
    <row r="84" spans="6:8" s="69" customFormat="1" ht="15" customHeight="1" x14ac:dyDescent="0.15">
      <c r="F84" s="18"/>
      <c r="G84" s="18"/>
      <c r="H84" s="18"/>
    </row>
    <row r="85" spans="6:8" s="69" customFormat="1" ht="15" customHeight="1" x14ac:dyDescent="0.15">
      <c r="F85" s="18"/>
      <c r="G85" s="18"/>
      <c r="H85" s="18"/>
    </row>
    <row r="86" spans="6:8" s="69" customFormat="1" ht="15" customHeight="1" x14ac:dyDescent="0.15">
      <c r="F86" s="18"/>
      <c r="G86" s="18"/>
      <c r="H86" s="18"/>
    </row>
    <row r="87" spans="6:8" s="69" customFormat="1" ht="15" customHeight="1" x14ac:dyDescent="0.15">
      <c r="F87" s="18"/>
      <c r="G87" s="18"/>
      <c r="H87" s="18"/>
    </row>
    <row r="88" spans="6:8" s="69" customFormat="1" ht="15" customHeight="1" x14ac:dyDescent="0.15">
      <c r="F88" s="18"/>
      <c r="G88" s="18"/>
      <c r="H88" s="18"/>
    </row>
    <row r="89" spans="6:8" s="69" customFormat="1" ht="15" customHeight="1" x14ac:dyDescent="0.15">
      <c r="F89" s="18"/>
      <c r="G89" s="18"/>
      <c r="H89" s="18"/>
    </row>
    <row r="90" spans="6:8" s="69" customFormat="1" ht="15" customHeight="1" x14ac:dyDescent="0.15">
      <c r="F90" s="18"/>
      <c r="G90" s="18"/>
      <c r="H90" s="18"/>
    </row>
    <row r="91" spans="6:8" s="69" customFormat="1" ht="15" customHeight="1" x14ac:dyDescent="0.15">
      <c r="F91" s="18"/>
      <c r="G91" s="18"/>
      <c r="H91" s="18"/>
    </row>
    <row r="92" spans="6:8" s="69" customFormat="1" ht="15" customHeight="1" x14ac:dyDescent="0.15">
      <c r="F92" s="18"/>
      <c r="G92" s="18"/>
      <c r="H92" s="18"/>
    </row>
    <row r="93" spans="6:8" s="69" customFormat="1" ht="15" customHeight="1" x14ac:dyDescent="0.15">
      <c r="F93" s="18"/>
      <c r="G93" s="18"/>
      <c r="H93" s="18"/>
    </row>
    <row r="94" spans="6:8" s="69" customFormat="1" ht="15" customHeight="1" x14ac:dyDescent="0.15">
      <c r="F94" s="18"/>
      <c r="G94" s="18"/>
      <c r="H94" s="18"/>
    </row>
    <row r="95" spans="6:8" s="69" customFormat="1" ht="15" customHeight="1" x14ac:dyDescent="0.15">
      <c r="F95" s="18"/>
      <c r="G95" s="18"/>
      <c r="H95" s="18"/>
    </row>
    <row r="96" spans="6:8" s="69" customFormat="1" ht="15" customHeight="1" x14ac:dyDescent="0.15">
      <c r="F96" s="18"/>
      <c r="G96" s="18"/>
      <c r="H96" s="18"/>
    </row>
    <row r="97" spans="6:8" s="69" customFormat="1" ht="15" customHeight="1" x14ac:dyDescent="0.15">
      <c r="F97" s="18"/>
      <c r="G97" s="18"/>
      <c r="H97" s="18"/>
    </row>
    <row r="98" spans="6:8" s="69" customFormat="1" ht="15" customHeight="1" x14ac:dyDescent="0.15">
      <c r="F98" s="18"/>
      <c r="G98" s="18"/>
      <c r="H98" s="18"/>
    </row>
    <row r="99" spans="6:8" s="69" customFormat="1" ht="15" customHeight="1" x14ac:dyDescent="0.15">
      <c r="F99" s="18"/>
      <c r="G99" s="18"/>
      <c r="H99" s="18"/>
    </row>
    <row r="100" spans="6:8" s="69" customFormat="1" ht="15" customHeight="1" x14ac:dyDescent="0.15">
      <c r="F100" s="18"/>
      <c r="G100" s="18"/>
      <c r="H100" s="18"/>
    </row>
    <row r="101" spans="6:8" s="69" customFormat="1" ht="15" customHeight="1" x14ac:dyDescent="0.15">
      <c r="F101" s="18"/>
      <c r="G101" s="18"/>
      <c r="H101" s="18"/>
    </row>
    <row r="102" spans="6:8" s="69" customFormat="1" ht="15" customHeight="1" x14ac:dyDescent="0.15">
      <c r="F102" s="18"/>
      <c r="G102" s="18"/>
      <c r="H102" s="18"/>
    </row>
    <row r="103" spans="6:8" s="69" customFormat="1" ht="15" customHeight="1" x14ac:dyDescent="0.15">
      <c r="F103" s="18"/>
      <c r="G103" s="18"/>
      <c r="H103" s="18"/>
    </row>
    <row r="104" spans="6:8" s="69" customFormat="1" ht="15" customHeight="1" x14ac:dyDescent="0.15">
      <c r="F104" s="18"/>
      <c r="G104" s="18"/>
      <c r="H104" s="18"/>
    </row>
    <row r="105" spans="6:8" s="69" customFormat="1" ht="15" customHeight="1" x14ac:dyDescent="0.15">
      <c r="F105" s="18"/>
      <c r="G105" s="18"/>
      <c r="H105" s="18"/>
    </row>
    <row r="106" spans="6:8" s="69" customFormat="1" ht="15" customHeight="1" x14ac:dyDescent="0.15">
      <c r="F106" s="18"/>
      <c r="G106" s="18"/>
      <c r="H106" s="18"/>
    </row>
    <row r="107" spans="6:8" s="69" customFormat="1" ht="15" customHeight="1" x14ac:dyDescent="0.15">
      <c r="F107" s="18"/>
      <c r="G107" s="18"/>
      <c r="H107" s="18"/>
    </row>
    <row r="108" spans="6:8" s="69" customFormat="1" ht="15" customHeight="1" x14ac:dyDescent="0.15">
      <c r="F108" s="18"/>
      <c r="G108" s="18"/>
      <c r="H108" s="18"/>
    </row>
    <row r="109" spans="6:8" s="69" customFormat="1" ht="15" customHeight="1" x14ac:dyDescent="0.15">
      <c r="F109" s="18"/>
      <c r="G109" s="18"/>
      <c r="H109" s="18"/>
    </row>
    <row r="110" spans="6:8" s="69" customFormat="1" ht="15" customHeight="1" x14ac:dyDescent="0.15">
      <c r="F110" s="18"/>
      <c r="G110" s="18"/>
      <c r="H110" s="18"/>
    </row>
    <row r="111" spans="6:8" s="69" customFormat="1" ht="15" customHeight="1" x14ac:dyDescent="0.15">
      <c r="F111" s="18"/>
      <c r="G111" s="18"/>
      <c r="H111" s="18"/>
    </row>
    <row r="112" spans="6:8" s="69" customFormat="1" ht="15" customHeight="1" x14ac:dyDescent="0.15">
      <c r="F112" s="18"/>
      <c r="G112" s="18"/>
      <c r="H112" s="18"/>
    </row>
    <row r="113" spans="6:8" s="69" customFormat="1" ht="15" customHeight="1" x14ac:dyDescent="0.15">
      <c r="F113" s="18"/>
      <c r="G113" s="18"/>
      <c r="H113" s="18"/>
    </row>
    <row r="114" spans="6:8" s="69" customFormat="1" ht="15" customHeight="1" x14ac:dyDescent="0.15">
      <c r="F114" s="18"/>
      <c r="G114" s="18"/>
      <c r="H114" s="18"/>
    </row>
    <row r="115" spans="6:8" s="69" customFormat="1" ht="15" customHeight="1" x14ac:dyDescent="0.15">
      <c r="F115" s="18"/>
      <c r="G115" s="18"/>
      <c r="H115" s="18"/>
    </row>
    <row r="116" spans="6:8" s="69" customFormat="1" ht="15" customHeight="1" x14ac:dyDescent="0.15">
      <c r="F116" s="18"/>
      <c r="G116" s="18"/>
      <c r="H116" s="18"/>
    </row>
    <row r="117" spans="6:8" s="69" customFormat="1" ht="15" customHeight="1" x14ac:dyDescent="0.15">
      <c r="F117" s="18"/>
      <c r="G117" s="18"/>
      <c r="H117" s="18"/>
    </row>
    <row r="118" spans="6:8" s="69" customFormat="1" ht="15" customHeight="1" x14ac:dyDescent="0.15">
      <c r="F118" s="18"/>
      <c r="G118" s="18"/>
      <c r="H118" s="18"/>
    </row>
    <row r="119" spans="6:8" s="69" customFormat="1" ht="15" customHeight="1" x14ac:dyDescent="0.15">
      <c r="F119" s="18"/>
      <c r="G119" s="18"/>
      <c r="H119" s="18"/>
    </row>
    <row r="120" spans="6:8" s="69" customFormat="1" ht="15" customHeight="1" x14ac:dyDescent="0.15">
      <c r="F120" s="18"/>
      <c r="G120" s="18"/>
      <c r="H120" s="18"/>
    </row>
    <row r="121" spans="6:8" s="69" customFormat="1" ht="15" customHeight="1" x14ac:dyDescent="0.15">
      <c r="F121" s="18"/>
      <c r="G121" s="18"/>
      <c r="H121" s="18"/>
    </row>
    <row r="122" spans="6:8" s="69" customFormat="1" ht="15" customHeight="1" x14ac:dyDescent="0.15">
      <c r="F122" s="18"/>
      <c r="G122" s="18"/>
      <c r="H122" s="18"/>
    </row>
    <row r="123" spans="6:8" s="69" customFormat="1" ht="15" customHeight="1" x14ac:dyDescent="0.15">
      <c r="F123" s="18"/>
      <c r="G123" s="18"/>
      <c r="H123" s="18"/>
    </row>
    <row r="124" spans="6:8" s="69" customFormat="1" ht="15" customHeight="1" x14ac:dyDescent="0.15">
      <c r="F124" s="18"/>
      <c r="G124" s="18"/>
      <c r="H124" s="18"/>
    </row>
    <row r="125" spans="6:8" s="69" customFormat="1" ht="15" customHeight="1" x14ac:dyDescent="0.15">
      <c r="F125" s="18"/>
      <c r="G125" s="18"/>
      <c r="H125" s="18"/>
    </row>
    <row r="126" spans="6:8" s="69" customFormat="1" ht="15" customHeight="1" x14ac:dyDescent="0.15">
      <c r="F126" s="18"/>
      <c r="G126" s="18"/>
      <c r="H126" s="18"/>
    </row>
    <row r="127" spans="6:8" s="69" customFormat="1" ht="15" customHeight="1" x14ac:dyDescent="0.15">
      <c r="F127" s="18"/>
      <c r="G127" s="18"/>
      <c r="H127" s="18"/>
    </row>
    <row r="128" spans="6:8" s="69" customFormat="1" ht="15" customHeight="1" x14ac:dyDescent="0.15">
      <c r="F128" s="18"/>
      <c r="G128" s="18"/>
      <c r="H128" s="18"/>
    </row>
    <row r="129" spans="6:8" s="69" customFormat="1" ht="15" customHeight="1" x14ac:dyDescent="0.15">
      <c r="F129" s="18"/>
      <c r="G129" s="18"/>
      <c r="H129" s="18"/>
    </row>
    <row r="130" spans="6:8" s="69" customFormat="1" ht="15" customHeight="1" x14ac:dyDescent="0.15">
      <c r="F130" s="18"/>
      <c r="G130" s="18"/>
      <c r="H130" s="18"/>
    </row>
    <row r="131" spans="6:8" s="69" customFormat="1" ht="15" customHeight="1" x14ac:dyDescent="0.15">
      <c r="F131" s="18"/>
      <c r="G131" s="18"/>
      <c r="H131" s="18"/>
    </row>
  </sheetData>
  <mergeCells count="2">
    <mergeCell ref="A1:L3"/>
    <mergeCell ref="A4:L4"/>
  </mergeCells>
  <phoneticPr fontId="8" type="noConversion"/>
  <dataValidations count="1">
    <dataValidation type="list" allowBlank="1" showInputMessage="1" showErrorMessage="1" sqref="H17:H21 J11:L16" xr:uid="{00000000-0002-0000-0600-000000000000}">
      <formula1>$O$4:$O$10</formula1>
    </dataValidation>
  </dataValidations>
  <pageMargins left="0.75" right="0.75" top="1" bottom="1" header="0" footer="0"/>
  <pageSetup paperSize="9" orientation="portrait" verticalDpi="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49"/>
  <sheetViews>
    <sheetView zoomScale="75" workbookViewId="0"/>
  </sheetViews>
  <sheetFormatPr baseColWidth="10" defaultColWidth="11.5" defaultRowHeight="13" x14ac:dyDescent="0.15"/>
  <cols>
    <col min="1" max="1" width="23.83203125" style="4" customWidth="1"/>
    <col min="2" max="3" width="19.83203125" style="5" customWidth="1"/>
    <col min="4" max="4" width="14" style="5" customWidth="1"/>
    <col min="5" max="5" width="12.83203125" style="5" customWidth="1"/>
    <col min="6" max="6" width="11.5" style="5"/>
    <col min="7" max="7" width="8" style="5" bestFit="1" customWidth="1"/>
    <col min="8" max="8" width="10.5" style="5" hidden="1" customWidth="1"/>
    <col min="9" max="9" width="12.1640625" style="5" bestFit="1" customWidth="1"/>
    <col min="10" max="10" width="14.5" style="5" customWidth="1"/>
    <col min="11" max="11" width="17.33203125" style="5" customWidth="1"/>
    <col min="12" max="12" width="19.83203125" style="5" customWidth="1"/>
    <col min="13" max="13" width="0" style="5" hidden="1" customWidth="1"/>
    <col min="14" max="19" width="11.5" style="5"/>
    <col min="20" max="21" width="0" style="5" hidden="1" customWidth="1"/>
    <col min="22" max="16384" width="11.5" style="5"/>
  </cols>
  <sheetData>
    <row r="1" spans="1:21" ht="14" thickBot="1" x14ac:dyDescent="0.2"/>
    <row r="2" spans="1:21" ht="14" thickBot="1" x14ac:dyDescent="0.2">
      <c r="A2" s="544" t="s">
        <v>64</v>
      </c>
      <c r="B2" s="545"/>
      <c r="C2" s="545"/>
      <c r="D2" s="545"/>
      <c r="E2" s="545"/>
      <c r="F2" s="545"/>
      <c r="G2" s="545"/>
      <c r="H2" s="545"/>
      <c r="I2" s="545"/>
      <c r="J2" s="545"/>
      <c r="K2" s="545"/>
      <c r="L2" s="546"/>
      <c r="M2" s="6"/>
    </row>
    <row r="3" spans="1:21" s="22" customFormat="1" ht="31.5" customHeight="1" x14ac:dyDescent="0.15">
      <c r="A3" s="555" t="s">
        <v>63</v>
      </c>
      <c r="B3" s="548" t="s">
        <v>21</v>
      </c>
      <c r="C3" s="548" t="s">
        <v>67</v>
      </c>
      <c r="D3" s="548" t="s">
        <v>7</v>
      </c>
      <c r="E3" s="548" t="s">
        <v>43</v>
      </c>
      <c r="F3" s="548" t="s">
        <v>51</v>
      </c>
      <c r="G3" s="548"/>
      <c r="H3" s="548"/>
      <c r="I3" s="548"/>
      <c r="J3" s="548"/>
      <c r="K3" s="548" t="s">
        <v>45</v>
      </c>
      <c r="L3" s="550" t="s">
        <v>62</v>
      </c>
    </row>
    <row r="4" spans="1:21" s="22" customFormat="1" ht="27.75" customHeight="1" thickBot="1" x14ac:dyDescent="0.2">
      <c r="A4" s="556"/>
      <c r="B4" s="549"/>
      <c r="C4" s="549"/>
      <c r="D4" s="549"/>
      <c r="E4" s="549"/>
      <c r="F4" s="41" t="s">
        <v>49</v>
      </c>
      <c r="G4" s="41" t="s">
        <v>50</v>
      </c>
      <c r="H4" s="41"/>
      <c r="I4" s="41" t="s">
        <v>44</v>
      </c>
      <c r="J4" s="42" t="s">
        <v>59</v>
      </c>
      <c r="K4" s="549"/>
      <c r="L4" s="551"/>
      <c r="M4" s="23" t="s">
        <v>8</v>
      </c>
    </row>
    <row r="5" spans="1:21" ht="13.5" customHeight="1" x14ac:dyDescent="0.15">
      <c r="A5" s="547"/>
      <c r="B5" s="552"/>
      <c r="C5" s="36"/>
      <c r="D5" s="20"/>
      <c r="E5" s="20"/>
      <c r="F5" s="20"/>
      <c r="G5" s="20"/>
      <c r="H5" s="20">
        <f t="shared" ref="H5:H19" si="0">F5*G5</f>
        <v>0</v>
      </c>
      <c r="I5" s="20" t="e">
        <f t="shared" ref="I5:I19" si="1">LOOKUP(H5,$G$44:$G$49,$H$44:$H$49)</f>
        <v>#N/A</v>
      </c>
      <c r="J5" s="19" t="str">
        <f t="shared" ref="J5:J19" si="2">IF(H5&lt;3,"3",IF(H5&gt;5,"1",IF(OR(H5=3,H5=4),"2")))</f>
        <v>3</v>
      </c>
      <c r="K5" s="20">
        <f>(E5+J5)</f>
        <v>3</v>
      </c>
      <c r="L5" s="40" t="str">
        <f>IF(K5&lt;=1.5,"IMPLEMENTE",IF(K5&gt;1.5,"REPLANTE CONTROL"))</f>
        <v>REPLANTE CONTROL</v>
      </c>
      <c r="M5" s="8" t="s">
        <v>9</v>
      </c>
      <c r="T5" s="11" t="s">
        <v>22</v>
      </c>
      <c r="U5" s="11" t="s">
        <v>24</v>
      </c>
    </row>
    <row r="6" spans="1:21" ht="13.5" customHeight="1" x14ac:dyDescent="0.15">
      <c r="A6" s="542"/>
      <c r="B6" s="540"/>
      <c r="C6" s="7"/>
      <c r="D6" s="7"/>
      <c r="E6" s="7"/>
      <c r="F6" s="7"/>
      <c r="G6" s="7"/>
      <c r="H6" s="7">
        <f t="shared" si="0"/>
        <v>0</v>
      </c>
      <c r="I6" s="7" t="e">
        <f t="shared" si="1"/>
        <v>#N/A</v>
      </c>
      <c r="J6" s="25" t="str">
        <f t="shared" si="2"/>
        <v>3</v>
      </c>
      <c r="K6" s="7">
        <f t="shared" ref="K6:K19" si="3">(E6+J6)</f>
        <v>3</v>
      </c>
      <c r="L6" s="40" t="str">
        <f t="shared" ref="L6:L19" si="4">IF(K6&lt;=1.5,"IMPLEMENTE",IF(K6&gt;1.5,"REPLANTE CONTROL"))</f>
        <v>REPLANTE CONTROL</v>
      </c>
      <c r="T6" s="11" t="s">
        <v>23</v>
      </c>
      <c r="U6" s="11" t="s">
        <v>25</v>
      </c>
    </row>
    <row r="7" spans="1:21" ht="13.5" customHeight="1" x14ac:dyDescent="0.15">
      <c r="A7" s="542"/>
      <c r="B7" s="540"/>
      <c r="C7" s="7"/>
      <c r="D7" s="7"/>
      <c r="E7" s="7"/>
      <c r="F7" s="7"/>
      <c r="G7" s="7"/>
      <c r="H7" s="7">
        <f t="shared" si="0"/>
        <v>0</v>
      </c>
      <c r="I7" s="7" t="e">
        <f t="shared" si="1"/>
        <v>#N/A</v>
      </c>
      <c r="J7" s="25" t="str">
        <f t="shared" si="2"/>
        <v>3</v>
      </c>
      <c r="K7" s="7">
        <f t="shared" si="3"/>
        <v>3</v>
      </c>
      <c r="L7" s="40" t="str">
        <f t="shared" si="4"/>
        <v>REPLANTE CONTROL</v>
      </c>
      <c r="M7" s="5" t="s">
        <v>10</v>
      </c>
      <c r="U7" s="11" t="s">
        <v>26</v>
      </c>
    </row>
    <row r="8" spans="1:21" ht="13.5" customHeight="1" x14ac:dyDescent="0.15">
      <c r="A8" s="542"/>
      <c r="B8" s="553"/>
      <c r="C8" s="35"/>
      <c r="D8" s="37"/>
      <c r="E8" s="37"/>
      <c r="F8" s="7"/>
      <c r="G8" s="7"/>
      <c r="H8" s="7">
        <f t="shared" si="0"/>
        <v>0</v>
      </c>
      <c r="I8" s="7" t="e">
        <f t="shared" si="1"/>
        <v>#N/A</v>
      </c>
      <c r="J8" s="25" t="str">
        <f t="shared" si="2"/>
        <v>3</v>
      </c>
      <c r="K8" s="7">
        <f t="shared" si="3"/>
        <v>3</v>
      </c>
      <c r="L8" s="40" t="str">
        <f t="shared" si="4"/>
        <v>REPLANTE CONTROL</v>
      </c>
      <c r="M8" s="5" t="s">
        <v>11</v>
      </c>
    </row>
    <row r="9" spans="1:21" ht="13.5" customHeight="1" x14ac:dyDescent="0.15">
      <c r="A9" s="542"/>
      <c r="B9" s="554"/>
      <c r="C9" s="27"/>
      <c r="D9" s="37"/>
      <c r="E9" s="37"/>
      <c r="F9" s="7"/>
      <c r="G9" s="7"/>
      <c r="H9" s="7">
        <f t="shared" si="0"/>
        <v>0</v>
      </c>
      <c r="I9" s="7" t="e">
        <f t="shared" si="1"/>
        <v>#N/A</v>
      </c>
      <c r="J9" s="25" t="str">
        <f t="shared" si="2"/>
        <v>3</v>
      </c>
      <c r="K9" s="7">
        <f t="shared" si="3"/>
        <v>3</v>
      </c>
      <c r="L9" s="40" t="str">
        <f t="shared" si="4"/>
        <v>REPLANTE CONTROL</v>
      </c>
      <c r="M9" s="5" t="s">
        <v>12</v>
      </c>
    </row>
    <row r="10" spans="1:21" ht="13.5" customHeight="1" x14ac:dyDescent="0.15">
      <c r="A10" s="542"/>
      <c r="B10" s="554"/>
      <c r="C10" s="27"/>
      <c r="D10" s="37"/>
      <c r="E10" s="37"/>
      <c r="F10" s="7"/>
      <c r="G10" s="7"/>
      <c r="H10" s="7">
        <f t="shared" si="0"/>
        <v>0</v>
      </c>
      <c r="I10" s="7" t="e">
        <f t="shared" si="1"/>
        <v>#N/A</v>
      </c>
      <c r="J10" s="25" t="str">
        <f t="shared" si="2"/>
        <v>3</v>
      </c>
      <c r="K10" s="7">
        <f t="shared" si="3"/>
        <v>3</v>
      </c>
      <c r="L10" s="40" t="str">
        <f t="shared" si="4"/>
        <v>REPLANTE CONTROL</v>
      </c>
    </row>
    <row r="11" spans="1:21" ht="13.5" customHeight="1" x14ac:dyDescent="0.15">
      <c r="A11" s="542"/>
      <c r="B11" s="539"/>
      <c r="C11" s="34"/>
      <c r="D11" s="7"/>
      <c r="E11" s="7"/>
      <c r="F11" s="7"/>
      <c r="G11" s="7"/>
      <c r="H11" s="7">
        <f t="shared" si="0"/>
        <v>0</v>
      </c>
      <c r="I11" s="7" t="e">
        <f t="shared" si="1"/>
        <v>#N/A</v>
      </c>
      <c r="J11" s="25" t="str">
        <f t="shared" si="2"/>
        <v>3</v>
      </c>
      <c r="K11" s="7">
        <f t="shared" si="3"/>
        <v>3</v>
      </c>
      <c r="L11" s="40" t="str">
        <f t="shared" si="4"/>
        <v>REPLANTE CONTROL</v>
      </c>
      <c r="M11" s="5" t="s">
        <v>13</v>
      </c>
    </row>
    <row r="12" spans="1:21" ht="13.5" customHeight="1" x14ac:dyDescent="0.15">
      <c r="A12" s="542"/>
      <c r="B12" s="540"/>
      <c r="C12" s="7"/>
      <c r="D12" s="7"/>
      <c r="E12" s="7"/>
      <c r="F12" s="7"/>
      <c r="G12" s="7"/>
      <c r="H12" s="7">
        <f t="shared" si="0"/>
        <v>0</v>
      </c>
      <c r="I12" s="7" t="e">
        <f t="shared" si="1"/>
        <v>#N/A</v>
      </c>
      <c r="J12" s="25" t="str">
        <f t="shared" si="2"/>
        <v>3</v>
      </c>
      <c r="K12" s="7">
        <f t="shared" si="3"/>
        <v>3</v>
      </c>
      <c r="L12" s="40" t="str">
        <f t="shared" si="4"/>
        <v>REPLANTE CONTROL</v>
      </c>
      <c r="M12" s="5" t="s">
        <v>14</v>
      </c>
    </row>
    <row r="13" spans="1:21" ht="13.5" customHeight="1" x14ac:dyDescent="0.15">
      <c r="A13" s="542"/>
      <c r="B13" s="540"/>
      <c r="C13" s="7"/>
      <c r="D13" s="7"/>
      <c r="E13" s="7"/>
      <c r="F13" s="7"/>
      <c r="G13" s="7"/>
      <c r="H13" s="7">
        <f t="shared" si="0"/>
        <v>0</v>
      </c>
      <c r="I13" s="7" t="e">
        <f t="shared" si="1"/>
        <v>#N/A</v>
      </c>
      <c r="J13" s="25" t="str">
        <f t="shared" si="2"/>
        <v>3</v>
      </c>
      <c r="K13" s="7">
        <f t="shared" si="3"/>
        <v>3</v>
      </c>
      <c r="L13" s="40" t="str">
        <f t="shared" si="4"/>
        <v>REPLANTE CONTROL</v>
      </c>
      <c r="M13" s="5" t="s">
        <v>15</v>
      </c>
    </row>
    <row r="14" spans="1:21" ht="13.5" customHeight="1" x14ac:dyDescent="0.15">
      <c r="A14" s="542"/>
      <c r="B14" s="539"/>
      <c r="C14" s="34"/>
      <c r="D14" s="37"/>
      <c r="E14" s="37"/>
      <c r="F14" s="7"/>
      <c r="G14" s="7"/>
      <c r="H14" s="7">
        <f t="shared" si="0"/>
        <v>0</v>
      </c>
      <c r="I14" s="7" t="e">
        <f t="shared" si="1"/>
        <v>#N/A</v>
      </c>
      <c r="J14" s="25" t="str">
        <f t="shared" si="2"/>
        <v>3</v>
      </c>
      <c r="K14" s="7">
        <f t="shared" si="3"/>
        <v>3</v>
      </c>
      <c r="L14" s="40" t="str">
        <f t="shared" si="4"/>
        <v>REPLANTE CONTROL</v>
      </c>
    </row>
    <row r="15" spans="1:21" ht="13.5" customHeight="1" x14ac:dyDescent="0.15">
      <c r="A15" s="542"/>
      <c r="B15" s="540"/>
      <c r="C15" s="7"/>
      <c r="D15" s="37"/>
      <c r="E15" s="37"/>
      <c r="F15" s="7"/>
      <c r="G15" s="7"/>
      <c r="H15" s="7">
        <f t="shared" si="0"/>
        <v>0</v>
      </c>
      <c r="I15" s="7" t="e">
        <f t="shared" si="1"/>
        <v>#N/A</v>
      </c>
      <c r="J15" s="25" t="str">
        <f t="shared" si="2"/>
        <v>3</v>
      </c>
      <c r="K15" s="7">
        <f t="shared" si="3"/>
        <v>3</v>
      </c>
      <c r="L15" s="40" t="str">
        <f t="shared" si="4"/>
        <v>REPLANTE CONTROL</v>
      </c>
    </row>
    <row r="16" spans="1:21" ht="13.5" customHeight="1" x14ac:dyDescent="0.15">
      <c r="A16" s="542"/>
      <c r="B16" s="540"/>
      <c r="C16" s="7"/>
      <c r="D16" s="37"/>
      <c r="E16" s="37"/>
      <c r="F16" s="7"/>
      <c r="G16" s="7"/>
      <c r="H16" s="7">
        <f t="shared" si="0"/>
        <v>0</v>
      </c>
      <c r="I16" s="7" t="e">
        <f t="shared" si="1"/>
        <v>#N/A</v>
      </c>
      <c r="J16" s="25" t="str">
        <f t="shared" si="2"/>
        <v>3</v>
      </c>
      <c r="K16" s="7">
        <f t="shared" si="3"/>
        <v>3</v>
      </c>
      <c r="L16" s="40" t="str">
        <f t="shared" si="4"/>
        <v>REPLANTE CONTROL</v>
      </c>
    </row>
    <row r="17" spans="1:25" ht="13.5" customHeight="1" x14ac:dyDescent="0.15">
      <c r="A17" s="542"/>
      <c r="B17" s="539"/>
      <c r="C17" s="34"/>
      <c r="D17" s="37"/>
      <c r="E17" s="37"/>
      <c r="F17" s="7"/>
      <c r="G17" s="7"/>
      <c r="H17" s="7">
        <f t="shared" si="0"/>
        <v>0</v>
      </c>
      <c r="I17" s="7" t="e">
        <f t="shared" si="1"/>
        <v>#N/A</v>
      </c>
      <c r="J17" s="25" t="str">
        <f t="shared" si="2"/>
        <v>3</v>
      </c>
      <c r="K17" s="7">
        <f t="shared" si="3"/>
        <v>3</v>
      </c>
      <c r="L17" s="40" t="str">
        <f t="shared" si="4"/>
        <v>REPLANTE CONTROL</v>
      </c>
      <c r="M17" s="5" t="s">
        <v>16</v>
      </c>
    </row>
    <row r="18" spans="1:25" ht="13.5" customHeight="1" x14ac:dyDescent="0.15">
      <c r="A18" s="542"/>
      <c r="B18" s="540"/>
      <c r="C18" s="7"/>
      <c r="D18" s="37"/>
      <c r="E18" s="37"/>
      <c r="F18" s="7"/>
      <c r="G18" s="7"/>
      <c r="H18" s="7">
        <f t="shared" si="0"/>
        <v>0</v>
      </c>
      <c r="I18" s="7" t="e">
        <f t="shared" si="1"/>
        <v>#N/A</v>
      </c>
      <c r="J18" s="25" t="str">
        <f t="shared" si="2"/>
        <v>3</v>
      </c>
      <c r="K18" s="7">
        <f t="shared" si="3"/>
        <v>3</v>
      </c>
      <c r="L18" s="40" t="str">
        <f t="shared" si="4"/>
        <v>REPLANTE CONTROL</v>
      </c>
      <c r="M18" s="5" t="s">
        <v>17</v>
      </c>
    </row>
    <row r="19" spans="1:25" ht="14.25" customHeight="1" thickBot="1" x14ac:dyDescent="0.2">
      <c r="A19" s="543"/>
      <c r="B19" s="541"/>
      <c r="C19" s="33"/>
      <c r="D19" s="38"/>
      <c r="E19" s="38"/>
      <c r="F19" s="33"/>
      <c r="G19" s="33"/>
      <c r="H19" s="33">
        <f t="shared" si="0"/>
        <v>0</v>
      </c>
      <c r="I19" s="33" t="e">
        <f t="shared" si="1"/>
        <v>#N/A</v>
      </c>
      <c r="J19" s="39" t="str">
        <f t="shared" si="2"/>
        <v>3</v>
      </c>
      <c r="K19" s="33">
        <f t="shared" si="3"/>
        <v>3</v>
      </c>
      <c r="L19" s="40" t="str">
        <f t="shared" si="4"/>
        <v>REPLANTE CONTROL</v>
      </c>
    </row>
    <row r="20" spans="1:25" x14ac:dyDescent="0.15">
      <c r="A20" s="9"/>
      <c r="B20" s="10"/>
      <c r="C20" s="10"/>
      <c r="D20" s="10"/>
      <c r="E20" s="10"/>
      <c r="F20" s="10"/>
      <c r="G20" s="10"/>
      <c r="H20" s="10"/>
      <c r="I20" s="10"/>
      <c r="J20" s="10"/>
      <c r="K20" s="10"/>
      <c r="L20" s="10"/>
      <c r="M20" s="10" t="s">
        <v>18</v>
      </c>
      <c r="N20" s="10"/>
      <c r="O20" s="10"/>
      <c r="P20" s="10"/>
      <c r="Q20" s="10"/>
      <c r="R20" s="10"/>
      <c r="S20" s="10"/>
      <c r="T20" s="10"/>
      <c r="U20" s="10"/>
      <c r="V20" s="10"/>
      <c r="W20" s="10"/>
      <c r="X20" s="10"/>
      <c r="Y20" s="10"/>
    </row>
    <row r="21" spans="1:25" x14ac:dyDescent="0.15">
      <c r="A21" s="9"/>
      <c r="B21" s="10"/>
      <c r="C21" s="10"/>
      <c r="D21" s="10"/>
      <c r="E21" s="10"/>
      <c r="F21" s="10"/>
      <c r="G21" s="10"/>
      <c r="H21" s="10"/>
      <c r="I21" s="10"/>
      <c r="J21" s="10"/>
      <c r="K21" s="10"/>
      <c r="L21" s="10"/>
      <c r="M21" s="10" t="s">
        <v>19</v>
      </c>
      <c r="N21" s="10"/>
      <c r="O21" s="10"/>
      <c r="P21" s="10"/>
      <c r="Q21" s="10"/>
      <c r="R21" s="10"/>
      <c r="S21" s="10"/>
      <c r="T21" s="10"/>
      <c r="U21" s="10"/>
      <c r="V21" s="10"/>
      <c r="W21" s="10"/>
      <c r="X21" s="10"/>
      <c r="Y21" s="10"/>
    </row>
    <row r="22" spans="1:25" x14ac:dyDescent="0.15">
      <c r="A22" s="9"/>
      <c r="B22" s="10"/>
      <c r="C22" s="10"/>
      <c r="D22" s="10"/>
      <c r="E22" s="10"/>
      <c r="F22" s="10"/>
      <c r="G22" s="10"/>
      <c r="H22" s="10"/>
      <c r="I22" s="10"/>
      <c r="J22" s="10"/>
      <c r="K22" s="10"/>
      <c r="L22" s="10"/>
      <c r="M22" s="10" t="s">
        <v>20</v>
      </c>
      <c r="N22" s="10"/>
      <c r="O22" s="10"/>
      <c r="P22" s="10"/>
      <c r="Q22" s="10"/>
      <c r="R22" s="10"/>
      <c r="S22" s="10"/>
      <c r="T22" s="10"/>
      <c r="U22" s="10"/>
      <c r="V22" s="10"/>
      <c r="W22" s="10"/>
      <c r="X22" s="10"/>
      <c r="Y22" s="10"/>
    </row>
    <row r="23" spans="1:25" x14ac:dyDescent="0.15">
      <c r="A23" s="9"/>
      <c r="B23" s="10"/>
      <c r="C23" s="10"/>
      <c r="D23" s="10"/>
      <c r="E23" s="10"/>
      <c r="F23" s="10"/>
      <c r="G23" s="10"/>
      <c r="H23" s="10"/>
      <c r="I23" s="10"/>
      <c r="J23" s="10"/>
      <c r="K23" s="10"/>
      <c r="L23" s="10"/>
      <c r="M23" s="10"/>
      <c r="N23" s="10"/>
      <c r="O23" s="10"/>
      <c r="P23" s="10"/>
      <c r="Q23" s="10"/>
      <c r="R23" s="10"/>
      <c r="S23" s="10"/>
      <c r="T23" s="10"/>
      <c r="U23" s="10"/>
      <c r="V23" s="10"/>
      <c r="W23" s="10"/>
      <c r="X23" s="10"/>
      <c r="Y23" s="10"/>
    </row>
    <row r="24" spans="1:25"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row>
    <row r="25" spans="1:25" x14ac:dyDescent="0.15">
      <c r="A25" s="9"/>
      <c r="B25" s="10"/>
      <c r="C25" s="10"/>
      <c r="D25" s="10"/>
      <c r="E25" s="10"/>
      <c r="F25" s="10"/>
      <c r="G25" s="10"/>
      <c r="H25" s="10"/>
      <c r="I25" s="10"/>
      <c r="J25" s="10"/>
      <c r="K25" s="10"/>
      <c r="L25" s="10"/>
      <c r="M25" s="10"/>
      <c r="N25" s="10"/>
      <c r="O25" s="10"/>
      <c r="P25" s="10"/>
      <c r="Q25" s="10"/>
      <c r="R25" s="10"/>
      <c r="S25" s="10"/>
      <c r="T25" s="10"/>
      <c r="U25" s="10"/>
      <c r="V25" s="10"/>
      <c r="W25" s="10"/>
      <c r="X25" s="10"/>
      <c r="Y25" s="10"/>
    </row>
    <row r="26" spans="1:25" x14ac:dyDescent="0.15">
      <c r="A26" s="9"/>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25" x14ac:dyDescent="0.15">
      <c r="A27" s="9"/>
      <c r="B27" s="10"/>
      <c r="C27" s="10"/>
      <c r="D27" s="10"/>
      <c r="E27" s="10"/>
      <c r="F27" s="10"/>
      <c r="G27" s="10"/>
      <c r="H27" s="10"/>
      <c r="I27" s="10"/>
      <c r="J27" s="10"/>
      <c r="K27" s="10"/>
      <c r="L27" s="10"/>
      <c r="M27" s="10"/>
      <c r="N27" s="10"/>
      <c r="O27" s="10"/>
      <c r="P27" s="10"/>
      <c r="Q27" s="10"/>
      <c r="R27" s="10"/>
      <c r="S27" s="10"/>
      <c r="T27" s="10"/>
      <c r="U27" s="10"/>
      <c r="V27" s="10"/>
      <c r="W27" s="10"/>
      <c r="X27" s="10"/>
      <c r="Y27" s="10"/>
    </row>
    <row r="28" spans="1:25" x14ac:dyDescent="0.15">
      <c r="A28" s="9"/>
      <c r="B28" s="10"/>
      <c r="C28" s="10"/>
      <c r="D28" s="10"/>
      <c r="E28" s="10"/>
      <c r="F28" s="10"/>
      <c r="G28" s="10"/>
      <c r="H28" s="10"/>
      <c r="I28" s="10"/>
      <c r="J28" s="10"/>
      <c r="K28" s="10"/>
    </row>
    <row r="29" spans="1:25" x14ac:dyDescent="0.15">
      <c r="A29" s="9"/>
      <c r="B29" s="10"/>
      <c r="C29" s="10"/>
      <c r="D29" s="10"/>
      <c r="E29" s="10"/>
      <c r="F29" s="10"/>
      <c r="G29" s="10"/>
      <c r="H29" s="10"/>
      <c r="I29" s="10"/>
      <c r="J29" s="10"/>
      <c r="K29" s="10"/>
    </row>
    <row r="30" spans="1:25" x14ac:dyDescent="0.15">
      <c r="A30" s="9"/>
      <c r="B30" s="10"/>
      <c r="C30" s="10"/>
      <c r="D30" s="10"/>
      <c r="E30" s="10"/>
      <c r="F30" s="10"/>
      <c r="G30" s="10"/>
      <c r="H30" s="10"/>
      <c r="I30" s="10"/>
      <c r="J30" s="10"/>
      <c r="K30" s="10"/>
    </row>
    <row r="44" spans="1:9" x14ac:dyDescent="0.15">
      <c r="D44" s="11" t="s">
        <v>55</v>
      </c>
      <c r="G44" s="5">
        <v>1</v>
      </c>
      <c r="H44" s="11" t="s">
        <v>60</v>
      </c>
      <c r="I44" s="24">
        <v>3</v>
      </c>
    </row>
    <row r="45" spans="1:9" ht="14" x14ac:dyDescent="0.15">
      <c r="A45" s="26" t="s">
        <v>22</v>
      </c>
      <c r="B45" s="21" t="s">
        <v>47</v>
      </c>
      <c r="C45" s="21"/>
      <c r="D45" s="11" t="s">
        <v>52</v>
      </c>
      <c r="E45" s="11">
        <v>3</v>
      </c>
      <c r="G45" s="5">
        <v>2</v>
      </c>
      <c r="H45" s="11" t="s">
        <v>58</v>
      </c>
      <c r="I45" s="24">
        <v>3</v>
      </c>
    </row>
    <row r="46" spans="1:9" ht="28" x14ac:dyDescent="0.15">
      <c r="A46" s="26" t="s">
        <v>23</v>
      </c>
      <c r="B46" s="21" t="s">
        <v>46</v>
      </c>
      <c r="C46" s="21"/>
      <c r="D46" s="11" t="s">
        <v>53</v>
      </c>
      <c r="E46" s="11">
        <v>2</v>
      </c>
      <c r="G46" s="5">
        <v>3</v>
      </c>
      <c r="H46" s="11" t="s">
        <v>56</v>
      </c>
      <c r="I46" s="24">
        <v>2</v>
      </c>
    </row>
    <row r="47" spans="1:9" ht="28" x14ac:dyDescent="0.15">
      <c r="B47" s="21" t="s">
        <v>48</v>
      </c>
      <c r="C47" s="21"/>
      <c r="D47" s="11" t="s">
        <v>54</v>
      </c>
      <c r="E47" s="11">
        <v>1</v>
      </c>
      <c r="G47" s="5">
        <v>4</v>
      </c>
      <c r="H47" s="11" t="s">
        <v>56</v>
      </c>
      <c r="I47" s="24">
        <v>2</v>
      </c>
    </row>
    <row r="48" spans="1:9" x14ac:dyDescent="0.15">
      <c r="E48" s="11"/>
      <c r="G48" s="5">
        <v>6</v>
      </c>
      <c r="H48" s="11" t="s">
        <v>57</v>
      </c>
      <c r="I48" s="24">
        <v>1</v>
      </c>
    </row>
    <row r="49" spans="7:9" x14ac:dyDescent="0.15">
      <c r="G49" s="5">
        <v>9</v>
      </c>
      <c r="H49" s="11" t="s">
        <v>61</v>
      </c>
      <c r="I49" s="24">
        <v>1</v>
      </c>
    </row>
  </sheetData>
  <mergeCells count="19">
    <mergeCell ref="A2:L2"/>
    <mergeCell ref="A5:A7"/>
    <mergeCell ref="K3:K4"/>
    <mergeCell ref="L3:L4"/>
    <mergeCell ref="A8:A10"/>
    <mergeCell ref="B5:B7"/>
    <mergeCell ref="B8:B10"/>
    <mergeCell ref="F3:J3"/>
    <mergeCell ref="E3:E4"/>
    <mergeCell ref="A3:A4"/>
    <mergeCell ref="D3:D4"/>
    <mergeCell ref="B3:B4"/>
    <mergeCell ref="C3:C4"/>
    <mergeCell ref="B17:B19"/>
    <mergeCell ref="A11:A13"/>
    <mergeCell ref="A17:A19"/>
    <mergeCell ref="A14:A16"/>
    <mergeCell ref="B14:B16"/>
    <mergeCell ref="B11:B13"/>
  </mergeCells>
  <phoneticPr fontId="8" type="noConversion"/>
  <dataValidations count="6">
    <dataValidation type="list" allowBlank="1" showInputMessage="1" showErrorMessage="1" sqref="E20:K30" xr:uid="{00000000-0002-0000-0700-000000000000}">
      <formula1>$M$20:$M$22</formula1>
    </dataValidation>
    <dataValidation type="list" allowBlank="1" showInputMessage="1" showErrorMessage="1" promptTitle="BENEFICIO" prompt="ALTO    = 3_x000a_MEDIO  = 2_x000a_BAJO    = 1" sqref="F5:F19" xr:uid="{00000000-0002-0000-0700-000001000000}">
      <formula1>#REF!</formula1>
    </dataValidation>
    <dataValidation type="list" allowBlank="1" showInputMessage="1" showErrorMessage="1" promptTitle="COSTO" prompt="ALTO    = 1_x000a_MEDIO  = 2_x000a_BAJO    = 3" sqref="G5:G19" xr:uid="{00000000-0002-0000-0700-000002000000}">
      <formula1>$E$45:$E$47</formula1>
    </dataValidation>
    <dataValidation type="list" allowBlank="1" showInputMessage="1" showErrorMessage="1" promptTitle="EFICACIA" prompt="Control no efectivo                           3_x000a_Control efectivo, no documentado   2_x000a_Control efectivo documenta             1" sqref="E6:E19" xr:uid="{00000000-0002-0000-0700-000003000000}">
      <formula1>#REF!</formula1>
    </dataValidation>
    <dataValidation type="list" allowBlank="1" showInputMessage="1" showErrorMessage="1" promptTitle="EFICACIA" prompt="Control no efectivo 3_x000a_Control efectivo, no documentado    2_x000a_Control efectivo documentado          1" sqref="E5" xr:uid="{00000000-0002-0000-0700-000004000000}">
      <formula1>#REF!</formula1>
    </dataValidation>
    <dataValidation type="list" allowBlank="1" showInputMessage="1" showErrorMessage="1" sqref="D5:D30 D3" xr:uid="{00000000-0002-0000-0700-000005000000}">
      <formula1>$M$7:$M$9</formula1>
    </dataValidation>
  </dataValidations>
  <pageMargins left="0.65" right="0.44" top="0.61" bottom="0.62" header="0" footer="0"/>
  <pageSetup scale="65" orientation="landscape" horizontalDpi="200" verticalDpi="200"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Admón. Riesgos</vt:lpstr>
      <vt:lpstr>Mapa Inherente</vt:lpstr>
      <vt:lpstr>Valoracion </vt:lpstr>
      <vt:lpstr>Mapa Residual</vt:lpstr>
      <vt:lpstr>Riesgos Corrupción</vt:lpstr>
      <vt:lpstr>Resumen</vt:lpstr>
      <vt:lpstr>MAPA DE RIESGOS</vt:lpstr>
      <vt:lpstr>Formulacion de controles</vt:lpstr>
      <vt:lpstr>'Admón. Riesgos'!Área_de_impresión</vt:lpstr>
      <vt:lpstr>'Formulacion de controles'!Área_de_impresión</vt:lpstr>
      <vt:lpstr>'Riesgos Corrupción'!Área_de_impresión</vt:lpstr>
      <vt:lpstr>'Valoracion '!Área_de_impresión</vt:lpstr>
      <vt:lpstr>clasificacion</vt:lpstr>
      <vt:lpstr>'Admón. Riesgos'!Títulos_a_imprimir</vt:lpstr>
      <vt:lpstr>'Formulacion de controles'!Títulos_a_imprimir</vt:lpstr>
      <vt:lpstr>Resumen!Títulos_a_imprimir</vt:lpstr>
      <vt:lpstr>'Riesgos Corrupción'!Títulos_a_imprimir</vt:lpstr>
      <vt:lpstr>'Valoracion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INALCEC</dc:creator>
  <cp:lastModifiedBy>Microsoft Office User</cp:lastModifiedBy>
  <cp:lastPrinted>2022-05-12T17:40:06Z</cp:lastPrinted>
  <dcterms:created xsi:type="dcterms:W3CDTF">2007-01-17T17:11:12Z</dcterms:created>
  <dcterms:modified xsi:type="dcterms:W3CDTF">2022-05-12T19:50:19Z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197d6697-9eb6-4cc2-8af8-bab8926b9214</vt:lpwstr>
  </property>
</Properties>
</file>